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drawings/drawing13.xml" ContentType="application/vnd.openxmlformats-officedocument.drawingml.chartshapes+xml"/>
  <Override PartName="/xl/charts/chart3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xl/charts/chart3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IO Open Gov\Social Media\Statistics and Reports\Raw Stats\"/>
    </mc:Choice>
  </mc:AlternateContent>
  <bookViews>
    <workbookView xWindow="-15" yWindow="-15" windowWidth="21525" windowHeight="14715" tabRatio="888"/>
  </bookViews>
  <sheets>
    <sheet name="Top Posts" sheetId="30" r:id="rId1"/>
    <sheet name="Views" sheetId="1" r:id="rId2"/>
    <sheet name="Referrers" sheetId="2" r:id="rId3"/>
    <sheet name="Projects" sheetId="3" r:id="rId4"/>
    <sheet name="Flickr" sheetId="11" r:id="rId5"/>
    <sheet name="Foursquare" sheetId="15" r:id="rId6"/>
    <sheet name="Twitter" sheetId="13" r:id="rId7"/>
    <sheet name="Wiki (Retired)" sheetId="8" r:id="rId8"/>
    <sheet name="YouTube" sheetId="9" r:id="rId9"/>
    <sheet name="Blogs" sheetId="19" r:id="rId10"/>
    <sheet name="Tumblr" sheetId="20" r:id="rId11"/>
    <sheet name="Facebook Reach" sheetId="22" r:id="rId12"/>
    <sheet name="Facebook Views" sheetId="21" r:id="rId13"/>
    <sheet name="iTunes" sheetId="18" r:id="rId14"/>
    <sheet name="Google+" sheetId="23" r:id="rId15"/>
    <sheet name="Pinterest" sheetId="24" r:id="rId16"/>
    <sheet name="Instagram" sheetId="26" r:id="rId17"/>
    <sheet name="HistoryPin" sheetId="28" r:id="rId18"/>
    <sheet name="Storify" sheetId="29" r:id="rId19"/>
    <sheet name="Google Cultural Institute" sheetId="31" r:id="rId20"/>
    <sheet name="Wikipedia" sheetId="34" r:id="rId21"/>
    <sheet name="Amara" sheetId="32" r:id="rId2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W10" i="1" l="1"/>
  <c r="CC103" i="19" l="1"/>
  <c r="CC76" i="19"/>
  <c r="CC129" i="19"/>
  <c r="CB129" i="19"/>
  <c r="CB103" i="19"/>
  <c r="CN103" i="19" s="1"/>
  <c r="CB76" i="19"/>
  <c r="CN102" i="19"/>
  <c r="CN101" i="19"/>
  <c r="CN100" i="19"/>
  <c r="CN99" i="19"/>
  <c r="CN98" i="19"/>
  <c r="CN97" i="19"/>
  <c r="CN96" i="19"/>
  <c r="CN95" i="19"/>
  <c r="CN94" i="19"/>
  <c r="CN93" i="19"/>
  <c r="CN92" i="19"/>
  <c r="CN91" i="19"/>
  <c r="CN90" i="19"/>
  <c r="CN89" i="19"/>
  <c r="CN88" i="19"/>
  <c r="CN87" i="19"/>
  <c r="CN86" i="19"/>
  <c r="CN85" i="19"/>
  <c r="CN84" i="19"/>
  <c r="CN83" i="19"/>
  <c r="CN82" i="19"/>
  <c r="CN76" i="19"/>
  <c r="CN75" i="19"/>
  <c r="CN74" i="19"/>
  <c r="CN73" i="19"/>
  <c r="CN72" i="19"/>
  <c r="CN71" i="19"/>
  <c r="CN70" i="19"/>
  <c r="CN69" i="19"/>
  <c r="CN68" i="19"/>
  <c r="CN67" i="19"/>
  <c r="CN66" i="19"/>
  <c r="CN65" i="19"/>
  <c r="CN64" i="19"/>
  <c r="CN63" i="19"/>
  <c r="CN62" i="19"/>
  <c r="CN61" i="19"/>
  <c r="CN60" i="19"/>
  <c r="CN59" i="19"/>
  <c r="CN58" i="19"/>
  <c r="CN57" i="19"/>
  <c r="CN56" i="19"/>
  <c r="CN55" i="19"/>
  <c r="CA129" i="19"/>
  <c r="CA103" i="19"/>
  <c r="CA76" i="19"/>
  <c r="BZ103" i="19"/>
  <c r="BZ76" i="19"/>
  <c r="BZ129" i="19"/>
  <c r="BY129" i="19"/>
  <c r="BY103" i="19"/>
  <c r="BY76" i="19"/>
  <c r="BX129" i="19"/>
  <c r="BX76" i="19"/>
  <c r="BX103" i="19"/>
  <c r="BW103" i="19"/>
  <c r="BW76" i="19"/>
  <c r="BW129" i="19"/>
  <c r="BV103" i="19"/>
  <c r="BV76" i="19"/>
  <c r="BV129" i="19"/>
  <c r="BU103" i="19"/>
  <c r="BU76" i="19"/>
  <c r="BU129" i="19"/>
  <c r="BT103" i="19"/>
  <c r="BT76" i="19"/>
  <c r="BT129" i="19"/>
  <c r="BS103" i="19"/>
  <c r="BS76" i="19"/>
  <c r="BS129" i="19"/>
  <c r="BR103" i="19"/>
  <c r="BR76" i="19"/>
  <c r="BR129" i="19"/>
  <c r="BQ76" i="19"/>
  <c r="BQ103" i="19"/>
  <c r="BQ129" i="19"/>
  <c r="BP103" i="19"/>
  <c r="BP76" i="19"/>
  <c r="BP129" i="19"/>
  <c r="BO76" i="19"/>
  <c r="BO103" i="19"/>
  <c r="BO24" i="19"/>
  <c r="BO129" i="19"/>
  <c r="BN103" i="19"/>
  <c r="BN76" i="19"/>
  <c r="BM76" i="19"/>
  <c r="BN24" i="19"/>
  <c r="BN129" i="19"/>
  <c r="BM103" i="19"/>
  <c r="BM24" i="19"/>
  <c r="BM129" i="19"/>
  <c r="BL103" i="19"/>
  <c r="BL76" i="19"/>
  <c r="BL24" i="19"/>
  <c r="BK24" i="19"/>
  <c r="BL129" i="19"/>
  <c r="BK103" i="19"/>
  <c r="BK76" i="19"/>
  <c r="BK129" i="19"/>
  <c r="BJ103" i="19"/>
  <c r="BJ76" i="19"/>
  <c r="BJ24" i="19"/>
  <c r="BJ129" i="19"/>
  <c r="BI103" i="19"/>
  <c r="BI76" i="19"/>
  <c r="BI24" i="19"/>
  <c r="BI129" i="19"/>
  <c r="BH24" i="19"/>
  <c r="BH76" i="19"/>
  <c r="BH103" i="19"/>
  <c r="BH129" i="19"/>
  <c r="BG24" i="19"/>
  <c r="BG76" i="19"/>
  <c r="BG103" i="19"/>
  <c r="BG129" i="19"/>
  <c r="BF103" i="19"/>
  <c r="BF76" i="19"/>
  <c r="BF24" i="19"/>
  <c r="BF129" i="19"/>
  <c r="BE103" i="19"/>
  <c r="BE76" i="19"/>
  <c r="BE24" i="19"/>
  <c r="BE129" i="19"/>
  <c r="BD103" i="19"/>
  <c r="BD76" i="19"/>
  <c r="BD24" i="19"/>
  <c r="CN54" i="19"/>
  <c r="CN81" i="19"/>
  <c r="BD129" i="19"/>
  <c r="BC103" i="19"/>
  <c r="BC76" i="19"/>
  <c r="BC24" i="19"/>
  <c r="BC129" i="19"/>
  <c r="BB103" i="19"/>
  <c r="BB76" i="19"/>
  <c r="BB24" i="19"/>
  <c r="BB129" i="19"/>
  <c r="BA103" i="19"/>
  <c r="BA76" i="19"/>
  <c r="BA24" i="19"/>
  <c r="BA129" i="19"/>
  <c r="AZ103" i="19"/>
  <c r="AZ76" i="19"/>
  <c r="AZ24" i="19"/>
  <c r="AZ129" i="19"/>
  <c r="AY129" i="19"/>
  <c r="AY103" i="19"/>
  <c r="AY76" i="19"/>
  <c r="AY24" i="19"/>
  <c r="AU24" i="19"/>
  <c r="AT24" i="19"/>
  <c r="AU37" i="19"/>
  <c r="AV37" i="19" s="1"/>
  <c r="AW37" i="19" s="1"/>
  <c r="AX37" i="19" s="1"/>
  <c r="AY37" i="19" s="1"/>
  <c r="AZ37" i="19" s="1"/>
  <c r="BA37" i="19" s="1"/>
  <c r="AU103" i="19"/>
  <c r="AT103" i="19"/>
  <c r="AU76" i="19"/>
  <c r="AT76" i="19"/>
  <c r="AX30" i="19"/>
  <c r="AY30" i="19" s="1"/>
  <c r="AZ30" i="19" s="1"/>
  <c r="BA30" i="19" s="1"/>
  <c r="BB30" i="19" s="1"/>
  <c r="BC30" i="19" s="1"/>
  <c r="BD30" i="19" s="1"/>
  <c r="BE30" i="19" s="1"/>
  <c r="BF30" i="19" s="1"/>
  <c r="BG30" i="19" s="1"/>
  <c r="BH30" i="19" s="1"/>
  <c r="BI30" i="19" s="1"/>
  <c r="BJ30" i="19" s="1"/>
  <c r="BK30" i="19" s="1"/>
  <c r="BL30" i="19" s="1"/>
  <c r="BM30" i="19" s="1"/>
  <c r="BN30" i="19" s="1"/>
  <c r="BO30" i="19" s="1"/>
  <c r="AU129" i="19"/>
  <c r="AT129" i="19"/>
  <c r="AO38" i="19"/>
  <c r="AP38" i="19"/>
  <c r="AQ38" i="19"/>
  <c r="AR38" i="19" s="1"/>
  <c r="AS38" i="19" s="1"/>
  <c r="AT38" i="19" s="1"/>
  <c r="AU38" i="19"/>
  <c r="AV38" i="19" s="1"/>
  <c r="AW38" i="19" s="1"/>
  <c r="AX38" i="19" s="1"/>
  <c r="AY38" i="19" s="1"/>
  <c r="AZ38" i="19" s="1"/>
  <c r="BA38" i="19" s="1"/>
  <c r="BB38" i="19" s="1"/>
  <c r="BC38" i="19" s="1"/>
  <c r="BD38" i="19" s="1"/>
  <c r="BE38" i="19" s="1"/>
  <c r="BF38" i="19" s="1"/>
  <c r="BG38" i="19" s="1"/>
  <c r="BH38" i="19" s="1"/>
  <c r="BI38" i="19" s="1"/>
  <c r="BJ38" i="19" s="1"/>
  <c r="AN42" i="19"/>
  <c r="AO42" i="19" s="1"/>
  <c r="AP42" i="19" s="1"/>
  <c r="AQ42" i="19"/>
  <c r="AR42" i="19" s="1"/>
  <c r="AS42" i="19" s="1"/>
  <c r="AT42" i="19" s="1"/>
  <c r="AU42" i="19" s="1"/>
  <c r="AV42" i="19" s="1"/>
  <c r="AW42" i="19" s="1"/>
  <c r="AX42" i="19" s="1"/>
  <c r="AY42" i="19" s="1"/>
  <c r="AZ42" i="19" s="1"/>
  <c r="BA42" i="19" s="1"/>
  <c r="BB42" i="19" s="1"/>
  <c r="BC42" i="19" s="1"/>
  <c r="BD42" i="19" s="1"/>
  <c r="BE42" i="19" s="1"/>
  <c r="BF42" i="19" s="1"/>
  <c r="BG42" i="19" s="1"/>
  <c r="BH42" i="19" s="1"/>
  <c r="BI42" i="19" s="1"/>
  <c r="BJ42" i="19" s="1"/>
  <c r="BK42" i="19" s="1"/>
  <c r="BL42" i="19" s="1"/>
  <c r="BM42" i="19" s="1"/>
  <c r="BN42" i="19" s="1"/>
  <c r="BO42" i="19" s="1"/>
  <c r="AX103" i="19"/>
  <c r="AX76" i="19"/>
  <c r="AX24" i="19"/>
  <c r="AX129" i="19"/>
  <c r="AW103" i="19"/>
  <c r="AW76" i="19"/>
  <c r="AW129" i="19"/>
  <c r="AW24" i="19"/>
  <c r="AV103" i="19"/>
  <c r="AV76" i="19"/>
  <c r="AV24" i="19"/>
  <c r="AV129" i="19"/>
  <c r="AS103" i="19"/>
  <c r="AS76" i="19"/>
  <c r="AS24" i="19"/>
  <c r="AS129" i="19"/>
  <c r="AR103" i="19"/>
  <c r="AR76" i="19"/>
  <c r="AR24" i="19"/>
  <c r="AR129" i="19"/>
  <c r="AQ103" i="19"/>
  <c r="AQ76" i="19"/>
  <c r="AP103" i="19"/>
  <c r="AP76" i="19"/>
  <c r="AO103" i="19"/>
  <c r="AO76" i="19"/>
  <c r="AN76" i="19"/>
  <c r="AN103" i="19"/>
  <c r="AM76" i="19"/>
  <c r="AM103" i="19"/>
  <c r="AL103" i="19"/>
  <c r="AL76" i="19"/>
  <c r="AJ29" i="19"/>
  <c r="J31" i="19"/>
  <c r="K31" i="19"/>
  <c r="L31" i="19" s="1"/>
  <c r="M31" i="19" s="1"/>
  <c r="N31" i="19" s="1"/>
  <c r="O31" i="19" s="1"/>
  <c r="P31" i="19" s="1"/>
  <c r="Q31" i="19" s="1"/>
  <c r="R31" i="19" s="1"/>
  <c r="S31" i="19"/>
  <c r="T31" i="19" s="1"/>
  <c r="U31" i="19" s="1"/>
  <c r="AF32" i="19"/>
  <c r="AG32" i="19"/>
  <c r="AH32" i="19"/>
  <c r="AI32" i="19" s="1"/>
  <c r="AJ32" i="19" s="1"/>
  <c r="AK32" i="19" s="1"/>
  <c r="AL32" i="19" s="1"/>
  <c r="AM32" i="19" s="1"/>
  <c r="AN32" i="19"/>
  <c r="AO32" i="19" s="1"/>
  <c r="AP32" i="19" s="1"/>
  <c r="AQ32" i="19" s="1"/>
  <c r="AR32" i="19" s="1"/>
  <c r="AS32" i="19" s="1"/>
  <c r="AT32" i="19" s="1"/>
  <c r="AU32" i="19" s="1"/>
  <c r="AV32" i="19" s="1"/>
  <c r="AW32" i="19" s="1"/>
  <c r="AX32" i="19" s="1"/>
  <c r="AY32" i="19" s="1"/>
  <c r="AZ32" i="19" s="1"/>
  <c r="BA32" i="19" s="1"/>
  <c r="BB32" i="19" s="1"/>
  <c r="BC32" i="19" s="1"/>
  <c r="BD32" i="19" s="1"/>
  <c r="BE32" i="19" s="1"/>
  <c r="BF32" i="19" s="1"/>
  <c r="BG32" i="19" s="1"/>
  <c r="BH32" i="19" s="1"/>
  <c r="BI32" i="19" s="1"/>
  <c r="BJ32" i="19" s="1"/>
  <c r="BK32" i="19" s="1"/>
  <c r="BL32" i="19" s="1"/>
  <c r="BM32" i="19" s="1"/>
  <c r="BN32" i="19" s="1"/>
  <c r="AJ33" i="19"/>
  <c r="AK33" i="19"/>
  <c r="AL33" i="19"/>
  <c r="AM33" i="19"/>
  <c r="AN33" i="19" s="1"/>
  <c r="AO33" i="19" s="1"/>
  <c r="AP33" i="19" s="1"/>
  <c r="AQ33" i="19" s="1"/>
  <c r="AR33" i="19" s="1"/>
  <c r="AS33" i="19"/>
  <c r="AT33" i="19" s="1"/>
  <c r="AU33" i="19" s="1"/>
  <c r="AV33" i="19" s="1"/>
  <c r="AW33" i="19" s="1"/>
  <c r="AX33" i="19" s="1"/>
  <c r="AY33" i="19" s="1"/>
  <c r="AZ33" i="19" s="1"/>
  <c r="BA33" i="19" s="1"/>
  <c r="BB33" i="19" s="1"/>
  <c r="BC33" i="19" s="1"/>
  <c r="BD33" i="19" s="1"/>
  <c r="BE33" i="19" s="1"/>
  <c r="BF33" i="19" s="1"/>
  <c r="BG33" i="19" s="1"/>
  <c r="BH33" i="19" s="1"/>
  <c r="BI33" i="19" s="1"/>
  <c r="T34" i="19"/>
  <c r="U34" i="19" s="1"/>
  <c r="Y34" i="19"/>
  <c r="Z34" i="19" s="1"/>
  <c r="AA34" i="19" s="1"/>
  <c r="AB34" i="19" s="1"/>
  <c r="AC34" i="19" s="1"/>
  <c r="AD34" i="19"/>
  <c r="AE34" i="19" s="1"/>
  <c r="AF34" i="19" s="1"/>
  <c r="AG34" i="19" s="1"/>
  <c r="AH34" i="19" s="1"/>
  <c r="AI34" i="19" s="1"/>
  <c r="AJ34" i="19" s="1"/>
  <c r="AK34" i="19" s="1"/>
  <c r="AL34" i="19" s="1"/>
  <c r="AM34" i="19" s="1"/>
  <c r="AN34" i="19" s="1"/>
  <c r="AO34" i="19"/>
  <c r="AP34" i="19" s="1"/>
  <c r="AQ34" i="19" s="1"/>
  <c r="AR34" i="19" s="1"/>
  <c r="AS34" i="19" s="1"/>
  <c r="AT34" i="19" s="1"/>
  <c r="AU34" i="19" s="1"/>
  <c r="AV34" i="19" s="1"/>
  <c r="AW34" i="19" s="1"/>
  <c r="AX34" i="19" s="1"/>
  <c r="AY34" i="19" s="1"/>
  <c r="AZ34" i="19" s="1"/>
  <c r="BA34" i="19" s="1"/>
  <c r="BB34" i="19" s="1"/>
  <c r="BC34" i="19" s="1"/>
  <c r="BD34" i="19" s="1"/>
  <c r="BE34" i="19"/>
  <c r="BF34" i="19" s="1"/>
  <c r="BG34" i="19" s="1"/>
  <c r="BH34" i="19" s="1"/>
  <c r="BI34" i="19" s="1"/>
  <c r="BJ34" i="19" s="1"/>
  <c r="T36" i="19"/>
  <c r="U36" i="19"/>
  <c r="V36" i="19"/>
  <c r="Y36" i="19"/>
  <c r="Z36" i="19" s="1"/>
  <c r="AA36" i="19" s="1"/>
  <c r="AB36" i="19" s="1"/>
  <c r="AC36" i="19" s="1"/>
  <c r="AD36" i="19" s="1"/>
  <c r="AE36" i="19"/>
  <c r="AF36" i="19" s="1"/>
  <c r="AG36" i="19" s="1"/>
  <c r="AH36" i="19" s="1"/>
  <c r="AI36" i="19" s="1"/>
  <c r="AJ36" i="19" s="1"/>
  <c r="AK36" i="19" s="1"/>
  <c r="AL36" i="19" s="1"/>
  <c r="AM36" i="19" s="1"/>
  <c r="AN36" i="19" s="1"/>
  <c r="T39" i="19"/>
  <c r="U39" i="19" s="1"/>
  <c r="V39" i="19" s="1"/>
  <c r="Y39" i="19"/>
  <c r="Z39" i="19"/>
  <c r="AA39" i="19" s="1"/>
  <c r="AB39" i="19" s="1"/>
  <c r="AC39" i="19" s="1"/>
  <c r="AD39" i="19" s="1"/>
  <c r="AE39" i="19" s="1"/>
  <c r="AF39" i="19"/>
  <c r="AG39" i="19" s="1"/>
  <c r="AH39" i="19" s="1"/>
  <c r="AI39" i="19" s="1"/>
  <c r="AJ39" i="19" s="1"/>
  <c r="AK39" i="19" s="1"/>
  <c r="AL39" i="19" s="1"/>
  <c r="AM39" i="19" s="1"/>
  <c r="AN39" i="19" s="1"/>
  <c r="AO39" i="19" s="1"/>
  <c r="AP39" i="19" s="1"/>
  <c r="AQ39" i="19" s="1"/>
  <c r="AR39" i="19" s="1"/>
  <c r="AS39" i="19" s="1"/>
  <c r="AT39" i="19" s="1"/>
  <c r="AU39" i="19" s="1"/>
  <c r="AV39" i="19" s="1"/>
  <c r="AW39" i="19" s="1"/>
  <c r="AX39" i="19" s="1"/>
  <c r="AY39" i="19" s="1"/>
  <c r="AZ39" i="19" s="1"/>
  <c r="BA39" i="19" s="1"/>
  <c r="BB39" i="19" s="1"/>
  <c r="BC39" i="19" s="1"/>
  <c r="BD39" i="19" s="1"/>
  <c r="BE39" i="19" s="1"/>
  <c r="BF39" i="19" s="1"/>
  <c r="BG39" i="19" s="1"/>
  <c r="BH39" i="19" s="1"/>
  <c r="BI39" i="19" s="1"/>
  <c r="BJ39" i="19" s="1"/>
  <c r="BK39" i="19" s="1"/>
  <c r="BL39" i="19" s="1"/>
  <c r="T40" i="19"/>
  <c r="U40" i="19" s="1"/>
  <c r="V40" i="19" s="1"/>
  <c r="Y40" i="19"/>
  <c r="Z40" i="19"/>
  <c r="AA40" i="19"/>
  <c r="AB40" i="19" s="1"/>
  <c r="AC40" i="19" s="1"/>
  <c r="AD40" i="19" s="1"/>
  <c r="AE40" i="19" s="1"/>
  <c r="AF40" i="19" s="1"/>
  <c r="AG40" i="19" s="1"/>
  <c r="AH40" i="19" s="1"/>
  <c r="AI40" i="19" s="1"/>
  <c r="AJ40" i="19" s="1"/>
  <c r="AK40" i="19" s="1"/>
  <c r="AL40" i="19"/>
  <c r="AM40" i="19" s="1"/>
  <c r="AN40" i="19" s="1"/>
  <c r="AO40" i="19" s="1"/>
  <c r="AP40" i="19" s="1"/>
  <c r="AQ40" i="19" s="1"/>
  <c r="AR40" i="19" s="1"/>
  <c r="AS40" i="19" s="1"/>
  <c r="AT40" i="19" s="1"/>
  <c r="AU40" i="19" s="1"/>
  <c r="AV40" i="19" s="1"/>
  <c r="AW40" i="19" s="1"/>
  <c r="AX40" i="19" s="1"/>
  <c r="AY40" i="19" s="1"/>
  <c r="AZ40" i="19" s="1"/>
  <c r="BA40" i="19" s="1"/>
  <c r="BB40" i="19" s="1"/>
  <c r="BC40" i="19" s="1"/>
  <c r="BD40" i="19" s="1"/>
  <c r="BE40" i="19" s="1"/>
  <c r="BF40" i="19" s="1"/>
  <c r="BG40" i="19" s="1"/>
  <c r="BH40" i="19" s="1"/>
  <c r="BI40" i="19" s="1"/>
  <c r="BJ40" i="19" s="1"/>
  <c r="BK40" i="19" s="1"/>
  <c r="BL40" i="19" s="1"/>
  <c r="BM40" i="19" s="1"/>
  <c r="BN40" i="19" s="1"/>
  <c r="BO40" i="19" s="1"/>
  <c r="T41" i="19"/>
  <c r="U41" i="19"/>
  <c r="V41" i="19" s="1"/>
  <c r="W41" i="19" s="1"/>
  <c r="Y41" i="19"/>
  <c r="Z41" i="19"/>
  <c r="AA41" i="19" s="1"/>
  <c r="AB41" i="19" s="1"/>
  <c r="AC41" i="19" s="1"/>
  <c r="AD41" i="19" s="1"/>
  <c r="AE41" i="19"/>
  <c r="AF41" i="19" s="1"/>
  <c r="AG41" i="19" s="1"/>
  <c r="AH41" i="19" s="1"/>
  <c r="AI41" i="19" s="1"/>
  <c r="AJ41" i="19" s="1"/>
  <c r="AK41" i="19" s="1"/>
  <c r="AL41" i="19" s="1"/>
  <c r="AM41" i="19" s="1"/>
  <c r="AN41" i="19" s="1"/>
  <c r="T43" i="19"/>
  <c r="U43" i="19"/>
  <c r="V43" i="19" s="1"/>
  <c r="W43" i="19"/>
  <c r="Y43" i="19"/>
  <c r="Z43" i="19"/>
  <c r="AA43" i="19" s="1"/>
  <c r="AB43" i="19" s="1"/>
  <c r="AC43" i="19" s="1"/>
  <c r="AD43" i="19" s="1"/>
  <c r="AE43" i="19" s="1"/>
  <c r="AF43" i="19" s="1"/>
  <c r="AG43" i="19" s="1"/>
  <c r="AH43" i="19" s="1"/>
  <c r="AI43" i="19" s="1"/>
  <c r="AJ43" i="19" s="1"/>
  <c r="AK43" i="19" s="1"/>
  <c r="AL43" i="19" s="1"/>
  <c r="AM43" i="19" s="1"/>
  <c r="AN43" i="19" s="1"/>
  <c r="AO43" i="19" s="1"/>
  <c r="AP43" i="19" s="1"/>
  <c r="AQ43" i="19" s="1"/>
  <c r="AR43" i="19" s="1"/>
  <c r="AS43" i="19" s="1"/>
  <c r="AT43" i="19" s="1"/>
  <c r="AU43" i="19" s="1"/>
  <c r="AV43" i="19" s="1"/>
  <c r="AW43" i="19" s="1"/>
  <c r="AX43" i="19" s="1"/>
  <c r="AY43" i="19" s="1"/>
  <c r="AZ43" i="19" s="1"/>
  <c r="BA43" i="19" s="1"/>
  <c r="BB43" i="19" s="1"/>
  <c r="BC43" i="19" s="1"/>
  <c r="BD43" i="19" s="1"/>
  <c r="BE43" i="19" s="1"/>
  <c r="BF43" i="19" s="1"/>
  <c r="BG43" i="19" s="1"/>
  <c r="BH43" i="19" s="1"/>
  <c r="BI43" i="19" s="1"/>
  <c r="BJ43" i="19" s="1"/>
  <c r="BK43" i="19" s="1"/>
  <c r="BL43" i="19" s="1"/>
  <c r="BM43" i="19" s="1"/>
  <c r="BN43" i="19" s="1"/>
  <c r="BO43" i="19" s="1"/>
  <c r="T44" i="19"/>
  <c r="U44" i="19" s="1"/>
  <c r="V44" i="19" s="1"/>
  <c r="Y44" i="19"/>
  <c r="Z44" i="19" s="1"/>
  <c r="AA44" i="19" s="1"/>
  <c r="AB44" i="19" s="1"/>
  <c r="AC44" i="19"/>
  <c r="AD44" i="19" s="1"/>
  <c r="AE44" i="19" s="1"/>
  <c r="AF44" i="19" s="1"/>
  <c r="AG44" i="19" s="1"/>
  <c r="AH44" i="19" s="1"/>
  <c r="AI44" i="19" s="1"/>
  <c r="AJ44" i="19" s="1"/>
  <c r="AK44" i="19"/>
  <c r="AL44" i="19" s="1"/>
  <c r="AM44" i="19" s="1"/>
  <c r="AN44" i="19" s="1"/>
  <c r="AO44" i="19" s="1"/>
  <c r="AP44" i="19" s="1"/>
  <c r="AQ44" i="19" s="1"/>
  <c r="AR44" i="19" s="1"/>
  <c r="AS44" i="19" s="1"/>
  <c r="AT44" i="19" s="1"/>
  <c r="AU44" i="19" s="1"/>
  <c r="AV44" i="19" s="1"/>
  <c r="AW44" i="19" s="1"/>
  <c r="AX44" i="19" s="1"/>
  <c r="AY44" i="19" s="1"/>
  <c r="AZ44" i="19" s="1"/>
  <c r="BA44" i="19" s="1"/>
  <c r="BB44" i="19" s="1"/>
  <c r="BC44" i="19" s="1"/>
  <c r="BD44" i="19" s="1"/>
  <c r="BE44" i="19" s="1"/>
  <c r="BF44" i="19" s="1"/>
  <c r="BG44" i="19" s="1"/>
  <c r="BH44" i="19" s="1"/>
  <c r="BI44" i="19" s="1"/>
  <c r="BJ44" i="19" s="1"/>
  <c r="BK44" i="19" s="1"/>
  <c r="BL44" i="19" s="1"/>
  <c r="T45" i="19"/>
  <c r="U45" i="19" s="1"/>
  <c r="V45" i="19" s="1"/>
  <c r="W45" i="19" s="1"/>
  <c r="Y45" i="19"/>
  <c r="Z45" i="19" s="1"/>
  <c r="AA45" i="19" s="1"/>
  <c r="AB45" i="19" s="1"/>
  <c r="AC45" i="19" s="1"/>
  <c r="AD45" i="19" s="1"/>
  <c r="AE45" i="19" s="1"/>
  <c r="AF45" i="19" s="1"/>
  <c r="AG45" i="19"/>
  <c r="AH45" i="19" s="1"/>
  <c r="AI45" i="19" s="1"/>
  <c r="AJ45" i="19" s="1"/>
  <c r="AK45" i="19" s="1"/>
  <c r="AL45" i="19" s="1"/>
  <c r="AM45" i="19" s="1"/>
  <c r="AN45" i="19" s="1"/>
  <c r="AO45" i="19"/>
  <c r="AP45" i="19" s="1"/>
  <c r="AQ45" i="19" s="1"/>
  <c r="AR45" i="19" s="1"/>
  <c r="AS45" i="19" s="1"/>
  <c r="AT45" i="19" s="1"/>
  <c r="AU45" i="19" s="1"/>
  <c r="AV45" i="19" s="1"/>
  <c r="AW45" i="19"/>
  <c r="AX45" i="19" s="1"/>
  <c r="AY45" i="19" s="1"/>
  <c r="AZ45" i="19" s="1"/>
  <c r="BA45" i="19" s="1"/>
  <c r="BB45" i="19" s="1"/>
  <c r="BC45" i="19" s="1"/>
  <c r="BD45" i="19" s="1"/>
  <c r="BE45" i="19" s="1"/>
  <c r="BF45" i="19" s="1"/>
  <c r="BG45" i="19" s="1"/>
  <c r="BH45" i="19" s="1"/>
  <c r="BI45" i="19" s="1"/>
  <c r="BJ45" i="19" s="1"/>
  <c r="BK45" i="19" s="1"/>
  <c r="BL45" i="19" s="1"/>
  <c r="BM45" i="19" s="1"/>
  <c r="BN45" i="19" s="1"/>
  <c r="BO45" i="19" s="1"/>
  <c r="T46" i="19"/>
  <c r="U46" i="19"/>
  <c r="V46" i="19"/>
  <c r="Y46" i="19"/>
  <c r="Z46" i="19" s="1"/>
  <c r="AA46" i="19"/>
  <c r="AB46" i="19" s="1"/>
  <c r="AC46" i="19" s="1"/>
  <c r="AD46" i="19" s="1"/>
  <c r="AE46" i="19"/>
  <c r="AF46" i="19" s="1"/>
  <c r="AG46" i="19" s="1"/>
  <c r="AH46" i="19" s="1"/>
  <c r="AI46" i="19" s="1"/>
  <c r="AJ46" i="19" s="1"/>
  <c r="AK46" i="19" s="1"/>
  <c r="AL46" i="19" s="1"/>
  <c r="AM46" i="19" s="1"/>
  <c r="AN46" i="19" s="1"/>
  <c r="T47" i="19"/>
  <c r="U47" i="19" s="1"/>
  <c r="V47" i="19" s="1"/>
  <c r="Y47" i="19"/>
  <c r="Z47" i="19" s="1"/>
  <c r="AA47" i="19" s="1"/>
  <c r="AB47" i="19" s="1"/>
  <c r="AC47" i="19" s="1"/>
  <c r="AD47" i="19" s="1"/>
  <c r="AE47" i="19" s="1"/>
  <c r="AF47" i="19" s="1"/>
  <c r="AG47" i="19"/>
  <c r="AH47" i="19" s="1"/>
  <c r="AI47" i="19" s="1"/>
  <c r="AJ47" i="19" s="1"/>
  <c r="AK47" i="19" s="1"/>
  <c r="AL47" i="19" s="1"/>
  <c r="AM47" i="19" s="1"/>
  <c r="AN47" i="19" s="1"/>
  <c r="AO47" i="19" s="1"/>
  <c r="AP47" i="19" s="1"/>
  <c r="AQ47" i="19" s="1"/>
  <c r="AR47" i="19" s="1"/>
  <c r="AS47" i="19" s="1"/>
  <c r="AT47" i="19" s="1"/>
  <c r="AU47" i="19" s="1"/>
  <c r="AV47" i="19" s="1"/>
  <c r="AW47" i="19" s="1"/>
  <c r="AX47" i="19" s="1"/>
  <c r="AY47" i="19"/>
  <c r="AZ47" i="19" s="1"/>
  <c r="BA47" i="19" s="1"/>
  <c r="BB47" i="19" s="1"/>
  <c r="BC47" i="19" s="1"/>
  <c r="BD47" i="19" s="1"/>
  <c r="BE47" i="19" s="1"/>
  <c r="BF47" i="19" s="1"/>
  <c r="BG47" i="19" s="1"/>
  <c r="BH47" i="19" s="1"/>
  <c r="BI47" i="19" s="1"/>
  <c r="BJ47" i="19" s="1"/>
  <c r="Y48" i="19"/>
  <c r="Z48" i="19" s="1"/>
  <c r="AA48" i="19" s="1"/>
  <c r="AB48" i="19" s="1"/>
  <c r="AC48" i="19"/>
  <c r="AD48" i="19" s="1"/>
  <c r="AE48" i="19" s="1"/>
  <c r="AF48" i="19" s="1"/>
  <c r="AG48" i="19" s="1"/>
  <c r="AH48" i="19" s="1"/>
  <c r="AI48" i="19" s="1"/>
  <c r="AJ48" i="19" s="1"/>
  <c r="AK48" i="19" s="1"/>
  <c r="AL48" i="19" s="1"/>
  <c r="AM48" i="19" s="1"/>
  <c r="AN48" i="19" s="1"/>
  <c r="J49" i="19"/>
  <c r="AK103" i="19"/>
  <c r="AK129" i="19"/>
  <c r="N129" i="19"/>
  <c r="O129" i="19"/>
  <c r="P129" i="19"/>
  <c r="Q129" i="19"/>
  <c r="R129" i="19"/>
  <c r="S129" i="19"/>
  <c r="T129" i="19"/>
  <c r="U129" i="19"/>
  <c r="V129" i="19"/>
  <c r="W129" i="19"/>
  <c r="X129" i="19"/>
  <c r="Y129" i="19"/>
  <c r="Z129" i="19"/>
  <c r="AA129" i="19"/>
  <c r="AB129" i="19"/>
  <c r="AC129" i="19"/>
  <c r="AD129" i="19"/>
  <c r="AE129" i="19"/>
  <c r="AF129" i="19"/>
  <c r="AG129" i="19"/>
  <c r="AH129" i="19"/>
  <c r="AI129" i="19"/>
  <c r="AI130" i="19" s="1"/>
  <c r="AJ129" i="19"/>
  <c r="AL129" i="19"/>
  <c r="AM129" i="19"/>
  <c r="AN129" i="19"/>
  <c r="AO129" i="19"/>
  <c r="AP129" i="19"/>
  <c r="AQ129" i="19"/>
  <c r="M129" i="19"/>
  <c r="J103" i="19"/>
  <c r="K103" i="19"/>
  <c r="L103" i="19"/>
  <c r="M103" i="19"/>
  <c r="N103" i="19"/>
  <c r="O103" i="19"/>
  <c r="P103" i="19"/>
  <c r="Q103" i="19"/>
  <c r="R103" i="19"/>
  <c r="S103" i="19"/>
  <c r="T103" i="19"/>
  <c r="U103" i="19"/>
  <c r="V103" i="19"/>
  <c r="W103" i="19"/>
  <c r="X103" i="19"/>
  <c r="Y103" i="19"/>
  <c r="Z103" i="19"/>
  <c r="AA103" i="19"/>
  <c r="AB103" i="19"/>
  <c r="AC103" i="19"/>
  <c r="AD103" i="19"/>
  <c r="AE103" i="19"/>
  <c r="AF103" i="19"/>
  <c r="AG103" i="19"/>
  <c r="AH103" i="19"/>
  <c r="AI103" i="19"/>
  <c r="AJ103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Z76" i="19"/>
  <c r="AA76" i="19"/>
  <c r="AB76" i="19"/>
  <c r="AC76" i="19"/>
  <c r="AD76" i="19"/>
  <c r="AE76" i="19"/>
  <c r="AF76" i="19"/>
  <c r="AG76" i="19"/>
  <c r="AH76" i="19"/>
  <c r="AI76" i="19"/>
  <c r="AJ76" i="19"/>
  <c r="AK76" i="19"/>
  <c r="AK24" i="19"/>
  <c r="AI24" i="19"/>
  <c r="AJ24" i="19"/>
  <c r="AL24" i="19"/>
  <c r="AM24" i="19"/>
  <c r="AN24" i="19"/>
  <c r="AO24" i="19"/>
  <c r="AP24" i="19"/>
  <c r="AQ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K49" i="19"/>
  <c r="L49" i="19"/>
  <c r="M49" i="19"/>
  <c r="N49" i="19"/>
  <c r="O49" i="19"/>
  <c r="P49" i="19"/>
  <c r="Q49" i="19"/>
  <c r="R49" i="19"/>
  <c r="S49" i="19"/>
  <c r="T49" i="19"/>
  <c r="AK29" i="19"/>
  <c r="AL29" i="19"/>
  <c r="AM29" i="19" s="1"/>
  <c r="V31" i="19"/>
  <c r="W31" i="19" s="1"/>
  <c r="X31" i="19" s="1"/>
  <c r="X49" i="19" s="1"/>
  <c r="CG4" i="22"/>
  <c r="CF4" i="22"/>
  <c r="CE41" i="22"/>
  <c r="CD41" i="22"/>
  <c r="CC41" i="22"/>
  <c r="CB41" i="22"/>
  <c r="CA41" i="22"/>
  <c r="BZ41" i="22"/>
  <c r="BY41" i="22"/>
  <c r="BX41" i="22"/>
  <c r="BW41" i="22"/>
  <c r="BV41" i="22"/>
  <c r="CE26" i="22"/>
  <c r="CD26" i="22"/>
  <c r="CC26" i="22"/>
  <c r="CC4" i="22" s="1"/>
  <c r="CC6" i="22"/>
  <c r="CB26" i="22"/>
  <c r="CB6" i="22"/>
  <c r="CB4" i="22" s="1"/>
  <c r="CA26" i="22"/>
  <c r="BZ26" i="22"/>
  <c r="BY26" i="22"/>
  <c r="BX26" i="22"/>
  <c r="BX6" i="22"/>
  <c r="BX4" i="22" s="1"/>
  <c r="BW26" i="22"/>
  <c r="BV26" i="22"/>
  <c r="CE6" i="22"/>
  <c r="CD6" i="22"/>
  <c r="CD4" i="22" s="1"/>
  <c r="CA6" i="22"/>
  <c r="CA4" i="22" s="1"/>
  <c r="BZ6" i="22"/>
  <c r="BZ4" i="22" s="1"/>
  <c r="BY6" i="22"/>
  <c r="BW6" i="22"/>
  <c r="BV6" i="22"/>
  <c r="BV4" i="22" s="1"/>
  <c r="BJ6" i="22"/>
  <c r="BJ4" i="22" s="1"/>
  <c r="BK6" i="22"/>
  <c r="BL6" i="22"/>
  <c r="BL26" i="22"/>
  <c r="BL41" i="22"/>
  <c r="BM6" i="22"/>
  <c r="BN6" i="22"/>
  <c r="BN26" i="22"/>
  <c r="BN4" i="22" s="1"/>
  <c r="BN41" i="22"/>
  <c r="BO6" i="22"/>
  <c r="BP6" i="22"/>
  <c r="BP4" i="22" s="1"/>
  <c r="BQ6" i="22"/>
  <c r="BR6" i="22"/>
  <c r="BR26" i="22"/>
  <c r="BR41" i="22"/>
  <c r="BS6" i="22"/>
  <c r="BJ26" i="22"/>
  <c r="BK26" i="22"/>
  <c r="BK4" i="22" s="1"/>
  <c r="BM26" i="22"/>
  <c r="BO26" i="22"/>
  <c r="BO4" i="22" s="1"/>
  <c r="BP26" i="22"/>
  <c r="BQ26" i="22"/>
  <c r="BQ4" i="22" s="1"/>
  <c r="BS26" i="22"/>
  <c r="BS41" i="22"/>
  <c r="BJ41" i="22"/>
  <c r="BK41" i="22"/>
  <c r="BM41" i="22"/>
  <c r="BO41" i="22"/>
  <c r="BP41" i="22"/>
  <c r="BQ41" i="22"/>
  <c r="BI6" i="22"/>
  <c r="BI4" i="22" s="1"/>
  <c r="BI26" i="22"/>
  <c r="BI41" i="22"/>
  <c r="BH41" i="22"/>
  <c r="BH26" i="22"/>
  <c r="BH6" i="22"/>
  <c r="BH4" i="22" s="1"/>
  <c r="BG41" i="22"/>
  <c r="BG26" i="22"/>
  <c r="BG6" i="22"/>
  <c r="BG4" i="22"/>
  <c r="BF41" i="22"/>
  <c r="BF6" i="22"/>
  <c r="BF26" i="22"/>
  <c r="BF4" i="22"/>
  <c r="BE41" i="22"/>
  <c r="BE26" i="22"/>
  <c r="BE6" i="22"/>
  <c r="BE4" i="22"/>
  <c r="BD41" i="22"/>
  <c r="BD26" i="22"/>
  <c r="BD6" i="22"/>
  <c r="BD4" i="22"/>
  <c r="BC41" i="22"/>
  <c r="BC26" i="22"/>
  <c r="BC6" i="22"/>
  <c r="BC4" i="22"/>
  <c r="BB6" i="22"/>
  <c r="BB26" i="22"/>
  <c r="BB41" i="22"/>
  <c r="BB4" i="22"/>
  <c r="BA41" i="22"/>
  <c r="BA26" i="22"/>
  <c r="BA6" i="22"/>
  <c r="BA4" i="22"/>
  <c r="BM4" i="22"/>
  <c r="AZ41" i="22"/>
  <c r="AZ26" i="22"/>
  <c r="AZ6" i="22"/>
  <c r="AY41" i="22"/>
  <c r="AY4" i="22" s="1"/>
  <c r="AY26" i="22"/>
  <c r="AY6" i="22"/>
  <c r="AX6" i="22"/>
  <c r="AX4" i="22" s="1"/>
  <c r="AX26" i="22"/>
  <c r="AX41" i="22"/>
  <c r="AW41" i="22"/>
  <c r="AV41" i="22"/>
  <c r="AU41" i="22"/>
  <c r="AT41" i="22"/>
  <c r="AS41" i="22"/>
  <c r="AR41" i="22"/>
  <c r="AQ41" i="22"/>
  <c r="AP41" i="22"/>
  <c r="AO41" i="22"/>
  <c r="AN41" i="22"/>
  <c r="AM41" i="22"/>
  <c r="AL41" i="22"/>
  <c r="AW26" i="22"/>
  <c r="AV26" i="22"/>
  <c r="AV4" i="22" s="1"/>
  <c r="AU26" i="22"/>
  <c r="AT26" i="22"/>
  <c r="AS26" i="22"/>
  <c r="AR26" i="22"/>
  <c r="AQ26" i="22"/>
  <c r="AP26" i="22"/>
  <c r="AO26" i="22"/>
  <c r="AN26" i="22"/>
  <c r="AN4" i="22" s="1"/>
  <c r="AM26" i="22"/>
  <c r="AL26" i="22"/>
  <c r="AW6" i="22"/>
  <c r="AW4" i="22"/>
  <c r="AV6" i="22"/>
  <c r="AU6" i="22"/>
  <c r="AU4" i="22"/>
  <c r="AT6" i="22"/>
  <c r="AT4" i="22" s="1"/>
  <c r="AS6" i="22"/>
  <c r="AS4" i="22"/>
  <c r="AR6" i="22"/>
  <c r="AQ6" i="22"/>
  <c r="AP6" i="22"/>
  <c r="AO6" i="22"/>
  <c r="AO4" i="22"/>
  <c r="AN6" i="22"/>
  <c r="AM6" i="22"/>
  <c r="AM4" i="22"/>
  <c r="AL6" i="22"/>
  <c r="AL4" i="22" s="1"/>
  <c r="AG26" i="22"/>
  <c r="AH26" i="22"/>
  <c r="AI26" i="22"/>
  <c r="AJ26" i="22"/>
  <c r="AK26" i="22"/>
  <c r="AG41" i="22"/>
  <c r="AG4" i="22" s="1"/>
  <c r="AH41" i="22"/>
  <c r="AI41" i="22"/>
  <c r="AJ41" i="22"/>
  <c r="AK41" i="22"/>
  <c r="AK6" i="22"/>
  <c r="AK4" i="22" s="1"/>
  <c r="AJ6" i="22"/>
  <c r="AJ4" i="22"/>
  <c r="AI6" i="22"/>
  <c r="AH6" i="22"/>
  <c r="AH4" i="22" s="1"/>
  <c r="AG6" i="22"/>
  <c r="AF41" i="22"/>
  <c r="AF26" i="22"/>
  <c r="AF4" i="22" s="1"/>
  <c r="AF6" i="22"/>
  <c r="AE41" i="22"/>
  <c r="AE26" i="22"/>
  <c r="AE4" i="22" s="1"/>
  <c r="AE6" i="22"/>
  <c r="C6" i="22"/>
  <c r="C4" i="22" s="1"/>
  <c r="C26" i="22"/>
  <c r="C41" i="22"/>
  <c r="D6" i="22"/>
  <c r="D4" i="22" s="1"/>
  <c r="D26" i="22"/>
  <c r="D41" i="22"/>
  <c r="E6" i="22"/>
  <c r="F6" i="22"/>
  <c r="G6" i="22"/>
  <c r="H6" i="22"/>
  <c r="I6" i="22"/>
  <c r="I26" i="22"/>
  <c r="I41" i="22"/>
  <c r="J6" i="22"/>
  <c r="K6" i="22"/>
  <c r="K4" i="22" s="1"/>
  <c r="K26" i="22"/>
  <c r="K41" i="22"/>
  <c r="L6" i="22"/>
  <c r="L4" i="22" s="1"/>
  <c r="M6" i="22"/>
  <c r="M4" i="22" s="1"/>
  <c r="M26" i="22"/>
  <c r="M41" i="22"/>
  <c r="N6" i="22"/>
  <c r="O6" i="22"/>
  <c r="O26" i="22"/>
  <c r="O41" i="22"/>
  <c r="O4" i="22"/>
  <c r="P6" i="22"/>
  <c r="Q6" i="22"/>
  <c r="R6" i="22"/>
  <c r="R4" i="22" s="1"/>
  <c r="S6" i="22"/>
  <c r="S4" i="22" s="1"/>
  <c r="T6" i="22"/>
  <c r="T26" i="22"/>
  <c r="T41" i="22"/>
  <c r="T4" i="22"/>
  <c r="U6" i="22"/>
  <c r="U26" i="22"/>
  <c r="U41" i="22"/>
  <c r="U4" i="22"/>
  <c r="V6" i="22"/>
  <c r="W6" i="22"/>
  <c r="W4" i="22" s="1"/>
  <c r="W26" i="22"/>
  <c r="W41" i="22"/>
  <c r="X6" i="22"/>
  <c r="X4" i="22" s="1"/>
  <c r="Y6" i="22"/>
  <c r="Y26" i="22"/>
  <c r="Y41" i="22"/>
  <c r="Z6" i="22"/>
  <c r="AA6" i="22"/>
  <c r="AA4" i="22" s="1"/>
  <c r="AA26" i="22"/>
  <c r="AA41" i="22"/>
  <c r="AB6" i="22"/>
  <c r="AB4" i="22" s="1"/>
  <c r="AC6" i="22"/>
  <c r="AC26" i="22"/>
  <c r="AC41" i="22"/>
  <c r="AC4" i="22"/>
  <c r="AD6" i="22"/>
  <c r="B6" i="22"/>
  <c r="B4" i="22" s="1"/>
  <c r="B26" i="22"/>
  <c r="B41" i="22"/>
  <c r="AD26" i="22"/>
  <c r="AD41" i="22"/>
  <c r="AD4" i="22"/>
  <c r="Z26" i="22"/>
  <c r="AB26" i="22"/>
  <c r="Z41" i="22"/>
  <c r="AB41" i="22"/>
  <c r="X41" i="22"/>
  <c r="X26" i="22"/>
  <c r="V26" i="22"/>
  <c r="V4" i="22" s="1"/>
  <c r="V41" i="22"/>
  <c r="AR4" i="22"/>
  <c r="AP4" i="22"/>
  <c r="AQ4" i="22"/>
  <c r="Z4" i="22"/>
  <c r="S26" i="22"/>
  <c r="S41" i="22"/>
  <c r="R41" i="22"/>
  <c r="R26" i="22"/>
  <c r="Q41" i="22"/>
  <c r="Q26" i="22"/>
  <c r="Q4" i="22" s="1"/>
  <c r="P41" i="22"/>
  <c r="P26" i="22"/>
  <c r="P4" i="22"/>
  <c r="N41" i="22"/>
  <c r="L41" i="22"/>
  <c r="J41" i="22"/>
  <c r="H41" i="22"/>
  <c r="H4" i="22" s="1"/>
  <c r="G41" i="22"/>
  <c r="F41" i="22"/>
  <c r="E41" i="22"/>
  <c r="N26" i="22"/>
  <c r="N4" i="22"/>
  <c r="L26" i="22"/>
  <c r="J26" i="22"/>
  <c r="J4" i="22"/>
  <c r="H26" i="22"/>
  <c r="G26" i="22"/>
  <c r="F26" i="22"/>
  <c r="E26" i="22"/>
  <c r="E4" i="22" s="1"/>
  <c r="F4" i="22"/>
  <c r="BW41" i="21"/>
  <c r="BV26" i="21"/>
  <c r="BV4" i="21" s="1"/>
  <c r="CF4" i="21"/>
  <c r="CI53" i="21"/>
  <c r="CI52" i="21"/>
  <c r="CI51" i="21"/>
  <c r="CI50" i="21"/>
  <c r="CI49" i="21"/>
  <c r="CI48" i="21"/>
  <c r="CI47" i="21"/>
  <c r="CI46" i="21"/>
  <c r="CI45" i="21"/>
  <c r="CI44" i="21"/>
  <c r="CI43" i="21"/>
  <c r="CI42" i="21"/>
  <c r="B41" i="21"/>
  <c r="CI41" i="21" s="1"/>
  <c r="C41" i="21"/>
  <c r="D41" i="21"/>
  <c r="D4" i="21" s="1"/>
  <c r="E41" i="21"/>
  <c r="F41" i="21"/>
  <c r="G41" i="21"/>
  <c r="H41" i="21"/>
  <c r="H4" i="21" s="1"/>
  <c r="I41" i="21"/>
  <c r="J41" i="21"/>
  <c r="K41" i="21"/>
  <c r="L41" i="21"/>
  <c r="M41" i="21"/>
  <c r="N41" i="21"/>
  <c r="O41" i="21"/>
  <c r="P41" i="21"/>
  <c r="P4" i="21" s="1"/>
  <c r="Q41" i="21"/>
  <c r="R41" i="21"/>
  <c r="S41" i="21"/>
  <c r="T41" i="21"/>
  <c r="T4" i="21" s="1"/>
  <c r="U41" i="21"/>
  <c r="V41" i="21"/>
  <c r="W41" i="21"/>
  <c r="X41" i="21"/>
  <c r="Y41" i="21"/>
  <c r="Z41" i="21"/>
  <c r="AA41" i="21"/>
  <c r="AB41" i="21"/>
  <c r="AC41" i="21"/>
  <c r="AD41" i="21"/>
  <c r="AE41" i="21"/>
  <c r="AF41" i="21"/>
  <c r="AF4" i="21" s="1"/>
  <c r="AG41" i="21"/>
  <c r="AH41" i="21"/>
  <c r="AI41" i="21"/>
  <c r="AJ41" i="21"/>
  <c r="AJ4" i="21" s="1"/>
  <c r="AK41" i="21"/>
  <c r="AL41" i="21"/>
  <c r="AM41" i="21"/>
  <c r="AN41" i="21"/>
  <c r="AN4" i="21" s="1"/>
  <c r="AO41" i="21"/>
  <c r="AP41" i="21"/>
  <c r="AQ41" i="21"/>
  <c r="AR41" i="21"/>
  <c r="AS41" i="21"/>
  <c r="AT41" i="21"/>
  <c r="AU41" i="21"/>
  <c r="AV41" i="21"/>
  <c r="AV4" i="21" s="1"/>
  <c r="AW41" i="21"/>
  <c r="AX41" i="21"/>
  <c r="AY41" i="21"/>
  <c r="AZ41" i="21"/>
  <c r="AZ4" i="21" s="1"/>
  <c r="BA41" i="21"/>
  <c r="BB41" i="21"/>
  <c r="BC41" i="21"/>
  <c r="BD41" i="21"/>
  <c r="BE41" i="21"/>
  <c r="BF41" i="21"/>
  <c r="BG41" i="21"/>
  <c r="BH41" i="21"/>
  <c r="BI41" i="21"/>
  <c r="BJ41" i="21"/>
  <c r="BK41" i="21"/>
  <c r="BL41" i="21"/>
  <c r="BL4" i="21" s="1"/>
  <c r="BM41" i="21"/>
  <c r="BN41" i="21"/>
  <c r="BO41" i="21"/>
  <c r="BP41" i="21"/>
  <c r="BP4" i="21" s="1"/>
  <c r="BQ41" i="21"/>
  <c r="BR41" i="21"/>
  <c r="BS41" i="21"/>
  <c r="BV41" i="21"/>
  <c r="BX41" i="21"/>
  <c r="BY41" i="21"/>
  <c r="BZ41" i="21"/>
  <c r="CA41" i="21"/>
  <c r="CB41" i="21"/>
  <c r="CC41" i="21"/>
  <c r="CD41" i="21"/>
  <c r="CE41" i="21"/>
  <c r="CI39" i="21"/>
  <c r="CI38" i="21"/>
  <c r="CI37" i="21"/>
  <c r="CI36" i="21"/>
  <c r="CI35" i="21"/>
  <c r="CI34" i="21"/>
  <c r="CI33" i="21"/>
  <c r="CI32" i="21"/>
  <c r="CI31" i="21"/>
  <c r="CI30" i="21"/>
  <c r="CI29" i="21"/>
  <c r="CI28" i="21"/>
  <c r="CI27" i="21"/>
  <c r="B26" i="21"/>
  <c r="BW26" i="21"/>
  <c r="C26" i="21"/>
  <c r="D26" i="21"/>
  <c r="E26" i="21"/>
  <c r="E4" i="21" s="1"/>
  <c r="F26" i="21"/>
  <c r="G26" i="21"/>
  <c r="H26" i="21"/>
  <c r="I26" i="21"/>
  <c r="I4" i="21" s="1"/>
  <c r="J26" i="21"/>
  <c r="K26" i="21"/>
  <c r="L26" i="21"/>
  <c r="M26" i="21"/>
  <c r="M4" i="21" s="1"/>
  <c r="N26" i="21"/>
  <c r="O26" i="21"/>
  <c r="P26" i="21"/>
  <c r="Q26" i="21"/>
  <c r="R26" i="21"/>
  <c r="S26" i="21"/>
  <c r="T26" i="21"/>
  <c r="U26" i="21"/>
  <c r="V26" i="21"/>
  <c r="W26" i="21"/>
  <c r="X26" i="21"/>
  <c r="Y26" i="21"/>
  <c r="Y4" i="21" s="1"/>
  <c r="Z26" i="21"/>
  <c r="AA26" i="21"/>
  <c r="AB26" i="21"/>
  <c r="AC26" i="21"/>
  <c r="AC4" i="21" s="1"/>
  <c r="AD26" i="21"/>
  <c r="AE26" i="21"/>
  <c r="AF26" i="21"/>
  <c r="AG26" i="21"/>
  <c r="AH26" i="21"/>
  <c r="AI26" i="21"/>
  <c r="AJ26" i="21"/>
  <c r="AK26" i="21"/>
  <c r="AK4" i="21" s="1"/>
  <c r="AL26" i="21"/>
  <c r="AM26" i="21"/>
  <c r="AN26" i="21"/>
  <c r="AO26" i="21"/>
  <c r="AO4" i="21" s="1"/>
  <c r="AP26" i="21"/>
  <c r="AQ26" i="21"/>
  <c r="AR26" i="21"/>
  <c r="AS26" i="21"/>
  <c r="AS4" i="21" s="1"/>
  <c r="AT26" i="21"/>
  <c r="AU26" i="21"/>
  <c r="AV26" i="21"/>
  <c r="AW26" i="21"/>
  <c r="AX26" i="21"/>
  <c r="AY26" i="21"/>
  <c r="AZ26" i="21"/>
  <c r="BA26" i="21"/>
  <c r="BA4" i="21" s="1"/>
  <c r="BB26" i="21"/>
  <c r="BC26" i="21"/>
  <c r="BD26" i="21"/>
  <c r="BE26" i="21"/>
  <c r="BE4" i="21" s="1"/>
  <c r="BF26" i="21"/>
  <c r="BG26" i="21"/>
  <c r="BH26" i="21"/>
  <c r="BI26" i="21"/>
  <c r="BI4" i="21" s="1"/>
  <c r="BJ26" i="21"/>
  <c r="BK26" i="21"/>
  <c r="BL26" i="21"/>
  <c r="BM26" i="21"/>
  <c r="BN26" i="21"/>
  <c r="BO26" i="21"/>
  <c r="BP26" i="21"/>
  <c r="BQ26" i="21"/>
  <c r="BQ4" i="21" s="1"/>
  <c r="BR26" i="21"/>
  <c r="BS26" i="21"/>
  <c r="BX26" i="21"/>
  <c r="BY26" i="21"/>
  <c r="BY4" i="21" s="1"/>
  <c r="BZ26" i="21"/>
  <c r="CA26" i="21"/>
  <c r="CB26" i="21"/>
  <c r="CC26" i="21"/>
  <c r="CC4" i="21" s="1"/>
  <c r="CD26" i="21"/>
  <c r="CE26" i="21"/>
  <c r="BW6" i="21"/>
  <c r="BY6" i="21"/>
  <c r="CA6" i="21"/>
  <c r="CC6" i="21"/>
  <c r="CE6" i="21"/>
  <c r="CI24" i="21"/>
  <c r="CI23" i="21"/>
  <c r="CI22" i="21"/>
  <c r="CI21" i="21"/>
  <c r="CI20" i="21"/>
  <c r="CI19" i="21"/>
  <c r="CI18" i="21"/>
  <c r="CI17" i="21"/>
  <c r="CI16" i="21"/>
  <c r="CI15" i="21"/>
  <c r="CI14" i="21"/>
  <c r="CI13" i="21"/>
  <c r="CI12" i="21"/>
  <c r="CI11" i="21"/>
  <c r="CI10" i="21"/>
  <c r="CI9" i="21"/>
  <c r="CI8" i="21"/>
  <c r="CI7" i="21"/>
  <c r="B6" i="21"/>
  <c r="C6" i="21"/>
  <c r="D6" i="21"/>
  <c r="E6" i="21"/>
  <c r="F6" i="21"/>
  <c r="F4" i="21" s="1"/>
  <c r="G6" i="21"/>
  <c r="H6" i="21"/>
  <c r="I6" i="21"/>
  <c r="J6" i="21"/>
  <c r="K6" i="21"/>
  <c r="L6" i="21"/>
  <c r="L4" i="21" s="1"/>
  <c r="M6" i="21"/>
  <c r="N6" i="21"/>
  <c r="N4" i="21" s="1"/>
  <c r="O6" i="21"/>
  <c r="P6" i="21"/>
  <c r="Q6" i="21"/>
  <c r="R6" i="21"/>
  <c r="R4" i="21" s="1"/>
  <c r="S6" i="21"/>
  <c r="T6" i="21"/>
  <c r="U6" i="21"/>
  <c r="V6" i="21"/>
  <c r="V4" i="21" s="1"/>
  <c r="W6" i="21"/>
  <c r="X6" i="21"/>
  <c r="Y6" i="21"/>
  <c r="Z6" i="21"/>
  <c r="AA6" i="21"/>
  <c r="AB6" i="21"/>
  <c r="AB4" i="21" s="1"/>
  <c r="AC6" i="21"/>
  <c r="AD6" i="21"/>
  <c r="AD4" i="21" s="1"/>
  <c r="AE6" i="21"/>
  <c r="AF6" i="21"/>
  <c r="AG6" i="21"/>
  <c r="AH6" i="21"/>
  <c r="AH4" i="21" s="1"/>
  <c r="AI6" i="21"/>
  <c r="AJ6" i="21"/>
  <c r="AK6" i="21"/>
  <c r="AL6" i="21"/>
  <c r="AL4" i="21" s="1"/>
  <c r="AM6" i="21"/>
  <c r="AN6" i="21"/>
  <c r="AO6" i="21"/>
  <c r="AP6" i="21"/>
  <c r="AQ6" i="21"/>
  <c r="AR6" i="21"/>
  <c r="AR4" i="21" s="1"/>
  <c r="AS6" i="21"/>
  <c r="AT6" i="21"/>
  <c r="AT4" i="21" s="1"/>
  <c r="AU6" i="21"/>
  <c r="AV6" i="21"/>
  <c r="AW6" i="21"/>
  <c r="AX6" i="21"/>
  <c r="AX4" i="21" s="1"/>
  <c r="AY6" i="21"/>
  <c r="AZ6" i="21"/>
  <c r="BA6" i="21"/>
  <c r="BB6" i="21"/>
  <c r="BB4" i="21" s="1"/>
  <c r="BC6" i="21"/>
  <c r="BD6" i="21"/>
  <c r="BE6" i="21"/>
  <c r="BF6" i="21"/>
  <c r="BG6" i="21"/>
  <c r="BH6" i="21"/>
  <c r="BH4" i="21" s="1"/>
  <c r="BI6" i="21"/>
  <c r="BJ6" i="21"/>
  <c r="BJ4" i="21" s="1"/>
  <c r="BK6" i="21"/>
  <c r="BL6" i="21"/>
  <c r="BM6" i="21"/>
  <c r="BN6" i="21"/>
  <c r="BN4" i="21" s="1"/>
  <c r="BO6" i="21"/>
  <c r="BP6" i="21"/>
  <c r="BQ6" i="21"/>
  <c r="BR6" i="21"/>
  <c r="BR4" i="21" s="1"/>
  <c r="BS6" i="21"/>
  <c r="BV6" i="21"/>
  <c r="BX6" i="21"/>
  <c r="BZ6" i="21"/>
  <c r="BZ4" i="21" s="1"/>
  <c r="CB6" i="21"/>
  <c r="CD6" i="21"/>
  <c r="X4" i="21"/>
  <c r="BD4" i="21"/>
  <c r="CD4" i="21"/>
  <c r="CH53" i="21"/>
  <c r="CH52" i="21"/>
  <c r="CH51" i="21"/>
  <c r="CH50" i="21"/>
  <c r="CH49" i="21"/>
  <c r="CH48" i="21"/>
  <c r="CH47" i="21"/>
  <c r="CH46" i="21"/>
  <c r="CH45" i="21"/>
  <c r="CH44" i="21"/>
  <c r="CH43" i="21"/>
  <c r="CH39" i="21"/>
  <c r="CH38" i="21"/>
  <c r="CH37" i="21"/>
  <c r="CH36" i="21"/>
  <c r="CH35" i="21"/>
  <c r="CH34" i="21"/>
  <c r="CH33" i="21"/>
  <c r="CH32" i="21"/>
  <c r="CH31" i="21"/>
  <c r="CH30" i="21"/>
  <c r="CH29" i="21"/>
  <c r="CH28" i="21"/>
  <c r="CH27" i="21"/>
  <c r="CH24" i="21"/>
  <c r="CH23" i="21"/>
  <c r="CH22" i="21"/>
  <c r="CH21" i="21"/>
  <c r="CH20" i="21"/>
  <c r="CH19" i="21"/>
  <c r="CH18" i="21"/>
  <c r="CH17" i="21"/>
  <c r="CH16" i="21"/>
  <c r="CH15" i="21"/>
  <c r="CH14" i="21"/>
  <c r="CH13" i="21"/>
  <c r="CH12" i="21"/>
  <c r="CH11" i="21"/>
  <c r="CH10" i="21"/>
  <c r="CH9" i="21"/>
  <c r="CH8" i="21"/>
  <c r="CH7" i="21"/>
  <c r="C4" i="21"/>
  <c r="G4" i="21"/>
  <c r="J4" i="21"/>
  <c r="K4" i="21"/>
  <c r="O4" i="21"/>
  <c r="S4" i="21"/>
  <c r="U4" i="21"/>
  <c r="W4" i="21"/>
  <c r="Z4" i="21"/>
  <c r="AA4" i="21"/>
  <c r="AE4" i="21"/>
  <c r="AI4" i="21"/>
  <c r="AM4" i="21"/>
  <c r="AP4" i="21"/>
  <c r="AQ4" i="21"/>
  <c r="AU4" i="21"/>
  <c r="AY4" i="21"/>
  <c r="BC4" i="21"/>
  <c r="BF4" i="21"/>
  <c r="BG4" i="21"/>
  <c r="BK4" i="21"/>
  <c r="BO4" i="21"/>
  <c r="BS4" i="21"/>
  <c r="BX4" i="21"/>
  <c r="CB4" i="21"/>
  <c r="CH42" i="21"/>
  <c r="BW15" i="11"/>
  <c r="BW8" i="11"/>
  <c r="BV5" i="11"/>
  <c r="BW4" i="11" s="1"/>
  <c r="BW22" i="11"/>
  <c r="BV7" i="11"/>
  <c r="BV8" i="11" s="1"/>
  <c r="BW6" i="11"/>
  <c r="BU4" i="11"/>
  <c r="BT8" i="11"/>
  <c r="BU8" i="11"/>
  <c r="BV15" i="11"/>
  <c r="BU22" i="11"/>
  <c r="BU20" i="11"/>
  <c r="BU6" i="11"/>
  <c r="BU15" i="11"/>
  <c r="BT22" i="11"/>
  <c r="BT15" i="11"/>
  <c r="BT6" i="11"/>
  <c r="BT4" i="11"/>
  <c r="BT20" i="11"/>
  <c r="BS8" i="11"/>
  <c r="BS6" i="11"/>
  <c r="BS15" i="11"/>
  <c r="BS22" i="11"/>
  <c r="BS4" i="11"/>
  <c r="BS20" i="11"/>
  <c r="BR8" i="11"/>
  <c r="BR6" i="11"/>
  <c r="BR15" i="11"/>
  <c r="BR22" i="11"/>
  <c r="BR20" i="11"/>
  <c r="BR4" i="11"/>
  <c r="BQ22" i="11"/>
  <c r="BQ15" i="11"/>
  <c r="BQ8" i="11"/>
  <c r="BQ6" i="11"/>
  <c r="BQ4" i="11"/>
  <c r="BQ20" i="11"/>
  <c r="BP15" i="11"/>
  <c r="BP8" i="11"/>
  <c r="BP6" i="11"/>
  <c r="BP4" i="11"/>
  <c r="BP20" i="11"/>
  <c r="BO15" i="11"/>
  <c r="BO8" i="11"/>
  <c r="BO6" i="11"/>
  <c r="BN21" i="11"/>
  <c r="BO20" i="11"/>
  <c r="BO4" i="11"/>
  <c r="BN15" i="11"/>
  <c r="BN8" i="11"/>
  <c r="BN6" i="11"/>
  <c r="BN4" i="11"/>
  <c r="BN23" i="11"/>
  <c r="BM15" i="11"/>
  <c r="BM8" i="11"/>
  <c r="BM6" i="11"/>
  <c r="BM20" i="11"/>
  <c r="BM4" i="11"/>
  <c r="BL15" i="11"/>
  <c r="BL8" i="11"/>
  <c r="BL4" i="11"/>
  <c r="BI23" i="11"/>
  <c r="BJ23" i="11"/>
  <c r="BK23" i="11"/>
  <c r="BL23" i="11"/>
  <c r="BL6" i="11"/>
  <c r="BK8" i="11"/>
  <c r="BK6" i="11"/>
  <c r="BK15" i="11"/>
  <c r="BK4" i="11"/>
  <c r="BJ15" i="11"/>
  <c r="BJ8" i="11"/>
  <c r="BJ4" i="11"/>
  <c r="BJ6" i="11"/>
  <c r="BI8" i="11"/>
  <c r="BI6" i="11"/>
  <c r="BI15" i="11"/>
  <c r="BI4" i="11"/>
  <c r="BH15" i="11"/>
  <c r="BH8" i="11"/>
  <c r="BH4" i="11"/>
  <c r="BH6" i="11"/>
  <c r="BG15" i="11"/>
  <c r="BG8" i="11"/>
  <c r="BG6" i="11"/>
  <c r="BG4" i="11"/>
  <c r="BF22" i="11"/>
  <c r="BF15" i="11"/>
  <c r="BF8" i="11"/>
  <c r="BF6" i="11"/>
  <c r="BF21" i="11"/>
  <c r="BG21" i="11"/>
  <c r="BF4" i="11"/>
  <c r="BE22" i="11"/>
  <c r="BE15" i="11"/>
  <c r="BE8" i="11"/>
  <c r="BE6" i="11"/>
  <c r="BE4" i="11"/>
  <c r="BD22" i="11"/>
  <c r="BD15" i="11"/>
  <c r="BD8" i="11"/>
  <c r="BD6" i="11"/>
  <c r="BD4" i="11"/>
  <c r="BC15" i="11"/>
  <c r="BC8" i="11"/>
  <c r="BC6" i="11"/>
  <c r="BC4" i="11"/>
  <c r="BB8" i="11"/>
  <c r="BB4" i="11"/>
  <c r="BB6" i="11"/>
  <c r="BB15" i="11"/>
  <c r="BA15" i="11"/>
  <c r="BA8" i="11"/>
  <c r="BA6" i="11"/>
  <c r="BA4" i="11"/>
  <c r="AZ15" i="11"/>
  <c r="AZ8" i="11"/>
  <c r="AZ6" i="11"/>
  <c r="AZ4" i="11"/>
  <c r="AY15" i="11"/>
  <c r="AY8" i="11"/>
  <c r="AY4" i="11"/>
  <c r="AY6" i="11"/>
  <c r="AX15" i="11"/>
  <c r="AX8" i="11"/>
  <c r="AX6" i="11"/>
  <c r="AS21" i="11"/>
  <c r="AT21" i="11"/>
  <c r="AU21" i="11"/>
  <c r="AV21" i="11" s="1"/>
  <c r="AW21" i="11" s="1"/>
  <c r="AX21" i="11" s="1"/>
  <c r="AY21" i="11" s="1"/>
  <c r="AZ21" i="11" s="1"/>
  <c r="BA21" i="11" s="1"/>
  <c r="AX4" i="11"/>
  <c r="AW15" i="11"/>
  <c r="AW8" i="11"/>
  <c r="AW6" i="11"/>
  <c r="AW4" i="11"/>
  <c r="AV15" i="11"/>
  <c r="AV8" i="11"/>
  <c r="AV6" i="11"/>
  <c r="AV4" i="11"/>
  <c r="AU15" i="11"/>
  <c r="AU8" i="11"/>
  <c r="AU6" i="11"/>
  <c r="AU4" i="11"/>
  <c r="AT15" i="11"/>
  <c r="AT8" i="11"/>
  <c r="AT6" i="11"/>
  <c r="AT4" i="11"/>
  <c r="AS23" i="11"/>
  <c r="AT23" i="11" s="1"/>
  <c r="AU23" i="11" s="1"/>
  <c r="AV23" i="11" s="1"/>
  <c r="AW23" i="11"/>
  <c r="AX23" i="11" s="1"/>
  <c r="AY23" i="11" s="1"/>
  <c r="AZ23" i="11" s="1"/>
  <c r="BA23" i="11" s="1"/>
  <c r="AS15" i="11"/>
  <c r="AS8" i="11"/>
  <c r="AS6" i="11"/>
  <c r="AS4" i="11"/>
  <c r="AO8" i="11"/>
  <c r="AN8" i="11"/>
  <c r="AM8" i="11"/>
  <c r="AR8" i="11"/>
  <c r="AR6" i="11"/>
  <c r="AR4" i="11"/>
  <c r="AR15" i="11"/>
  <c r="AP6" i="11"/>
  <c r="AP8" i="11" s="1"/>
  <c r="AP4" i="11"/>
  <c r="AQ6" i="11"/>
  <c r="AQ8" i="11"/>
  <c r="AQ4" i="11"/>
  <c r="AQ15" i="11"/>
  <c r="AP15" i="11"/>
  <c r="AM15" i="11"/>
  <c r="AM4" i="11"/>
  <c r="AL8" i="11"/>
  <c r="AL6" i="11"/>
  <c r="AL15" i="11"/>
  <c r="AL4" i="11"/>
  <c r="AK15" i="11"/>
  <c r="AK8" i="11"/>
  <c r="AK6" i="11"/>
  <c r="AK4" i="11"/>
  <c r="AJ15" i="11"/>
  <c r="AJ8" i="11"/>
  <c r="AJ6" i="11"/>
  <c r="AJ4" i="11"/>
  <c r="AI15" i="11"/>
  <c r="AI8" i="11"/>
  <c r="AI6" i="11"/>
  <c r="AI4" i="11"/>
  <c r="AH15" i="11"/>
  <c r="AH8" i="11"/>
  <c r="AH6" i="11"/>
  <c r="AH4" i="11"/>
  <c r="AG15" i="11"/>
  <c r="AG8" i="11"/>
  <c r="AG4" i="11"/>
  <c r="D32" i="11" s="1"/>
  <c r="AG6" i="11"/>
  <c r="AF15" i="11"/>
  <c r="AF8" i="11"/>
  <c r="AF6" i="11"/>
  <c r="AF4" i="11"/>
  <c r="AE8" i="11"/>
  <c r="AE6" i="11"/>
  <c r="AE15" i="11"/>
  <c r="AE4" i="11"/>
  <c r="AD15" i="11"/>
  <c r="AD6" i="11"/>
  <c r="AD8" i="11"/>
  <c r="AD4" i="11"/>
  <c r="P8" i="11"/>
  <c r="AC15" i="11"/>
  <c r="AC8" i="11"/>
  <c r="AC6" i="11"/>
  <c r="AC4" i="11"/>
  <c r="AB4" i="11"/>
  <c r="AB15" i="11"/>
  <c r="AB8" i="11"/>
  <c r="AB6" i="11"/>
  <c r="AA15" i="11"/>
  <c r="AA8" i="11"/>
  <c r="AA6" i="11"/>
  <c r="AA4" i="11"/>
  <c r="Z8" i="11"/>
  <c r="Z6" i="11"/>
  <c r="D33" i="11" s="1"/>
  <c r="Z15" i="11"/>
  <c r="Z4" i="11"/>
  <c r="Y15" i="11"/>
  <c r="Y8" i="11"/>
  <c r="Y6" i="11"/>
  <c r="Y4" i="11"/>
  <c r="X15" i="11"/>
  <c r="X8" i="11"/>
  <c r="X6" i="11"/>
  <c r="X4" i="11"/>
  <c r="W15" i="11"/>
  <c r="W8" i="11"/>
  <c r="W6" i="11"/>
  <c r="W4" i="11"/>
  <c r="V8" i="11"/>
  <c r="V15" i="11"/>
  <c r="V6" i="11"/>
  <c r="V4" i="11"/>
  <c r="U15" i="11"/>
  <c r="U8" i="11"/>
  <c r="U6" i="11"/>
  <c r="U4" i="11"/>
  <c r="T15" i="11"/>
  <c r="T8" i="11"/>
  <c r="T6" i="11"/>
  <c r="T4" i="11"/>
  <c r="S6" i="11"/>
  <c r="S8" i="11"/>
  <c r="S15" i="11"/>
  <c r="S23" i="11"/>
  <c r="T23" i="11" s="1"/>
  <c r="U23" i="11" s="1"/>
  <c r="V23" i="11" s="1"/>
  <c r="W23" i="11"/>
  <c r="X23" i="11" s="1"/>
  <c r="Y23" i="11" s="1"/>
  <c r="Z23" i="11" s="1"/>
  <c r="AA23" i="11" s="1"/>
  <c r="AB23" i="11" s="1"/>
  <c r="AC23" i="11" s="1"/>
  <c r="AD23" i="11" s="1"/>
  <c r="AE23" i="11" s="1"/>
  <c r="AF23" i="11" s="1"/>
  <c r="S21" i="11"/>
  <c r="T21" i="11"/>
  <c r="U21" i="11"/>
  <c r="V21" i="11" s="1"/>
  <c r="W21" i="11" s="1"/>
  <c r="X21" i="11" s="1"/>
  <c r="Y21" i="11"/>
  <c r="Z21" i="11" s="1"/>
  <c r="AA21" i="11" s="1"/>
  <c r="AB21" i="11" s="1"/>
  <c r="AC21" i="11" s="1"/>
  <c r="AD21" i="11" s="1"/>
  <c r="AE21" i="11" s="1"/>
  <c r="AF21" i="11" s="1"/>
  <c r="S4" i="11"/>
  <c r="R8" i="11"/>
  <c r="R6" i="11"/>
  <c r="R15" i="11"/>
  <c r="R4" i="11"/>
  <c r="Q6" i="11"/>
  <c r="Q8" i="11"/>
  <c r="Q15" i="11"/>
  <c r="Q4" i="11"/>
  <c r="B34" i="11"/>
  <c r="P4" i="11"/>
  <c r="P15" i="11"/>
  <c r="P6" i="11"/>
  <c r="C33" i="11" s="1"/>
  <c r="N6" i="11"/>
  <c r="O6" i="11"/>
  <c r="O20" i="11"/>
  <c r="O15" i="11"/>
  <c r="O4" i="11"/>
  <c r="O8" i="11"/>
  <c r="B37" i="11"/>
  <c r="F8" i="11"/>
  <c r="G8" i="11"/>
  <c r="H8" i="11"/>
  <c r="I8" i="11"/>
  <c r="J8" i="11"/>
  <c r="K8" i="11"/>
  <c r="L8" i="11"/>
  <c r="M8" i="11"/>
  <c r="N8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B15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N4" i="11"/>
  <c r="M6" i="11"/>
  <c r="M4" i="11"/>
  <c r="L6" i="11"/>
  <c r="L4" i="11"/>
  <c r="M23" i="11"/>
  <c r="N23" i="11"/>
  <c r="O22" i="11"/>
  <c r="K6" i="11"/>
  <c r="J6" i="11"/>
  <c r="I6" i="11"/>
  <c r="H6" i="11"/>
  <c r="B33" i="11" s="1"/>
  <c r="E5" i="11"/>
  <c r="E8" i="11"/>
  <c r="K4" i="11"/>
  <c r="J4" i="11"/>
  <c r="B32" i="11" s="1"/>
  <c r="I4" i="11"/>
  <c r="H4" i="11"/>
  <c r="D5" i="11"/>
  <c r="BW6" i="15"/>
  <c r="BW7" i="15" s="1"/>
  <c r="BV6" i="15"/>
  <c r="BV7" i="15" s="1"/>
  <c r="BW14" i="15"/>
  <c r="BV14" i="15"/>
  <c r="BW15" i="15"/>
  <c r="BU6" i="15"/>
  <c r="BU14" i="15"/>
  <c r="BU15" i="15" s="1"/>
  <c r="BV15" i="15"/>
  <c r="BT14" i="15"/>
  <c r="BT6" i="15"/>
  <c r="BT7" i="15" s="1"/>
  <c r="BU7" i="15"/>
  <c r="BS6" i="15"/>
  <c r="BS14" i="15"/>
  <c r="BR6" i="15"/>
  <c r="BR14" i="15"/>
  <c r="BR15" i="15" s="1"/>
  <c r="BS15" i="15"/>
  <c r="BQ14" i="15"/>
  <c r="BQ6" i="15"/>
  <c r="BP14" i="15"/>
  <c r="BP15" i="15" s="1"/>
  <c r="BP6" i="15"/>
  <c r="BQ7" i="15"/>
  <c r="BO14" i="15"/>
  <c r="BO6" i="15"/>
  <c r="BP7" i="15"/>
  <c r="BN14" i="15"/>
  <c r="BN15" i="15" s="1"/>
  <c r="BN6" i="15"/>
  <c r="BO7" i="15"/>
  <c r="BM14" i="15"/>
  <c r="BM15" i="15" s="1"/>
  <c r="BM6" i="15"/>
  <c r="BN7" i="15"/>
  <c r="BL6" i="15"/>
  <c r="BL7" i="15" s="1"/>
  <c r="BL14" i="15"/>
  <c r="BK14" i="15"/>
  <c r="BK6" i="15"/>
  <c r="BJ14" i="15"/>
  <c r="BJ15" i="15" s="1"/>
  <c r="BI14" i="15"/>
  <c r="BJ6" i="15"/>
  <c r="BI6" i="15"/>
  <c r="BH6" i="15"/>
  <c r="BH7" i="15" s="1"/>
  <c r="BG6" i="15"/>
  <c r="BG7" i="15" s="1"/>
  <c r="BH14" i="15"/>
  <c r="BI15" i="15"/>
  <c r="BG14" i="15"/>
  <c r="BF14" i="15"/>
  <c r="BF6" i="15"/>
  <c r="BF7" i="15" s="1"/>
  <c r="BE6" i="15"/>
  <c r="BE7" i="15" s="1"/>
  <c r="BD6" i="15"/>
  <c r="BE14" i="15"/>
  <c r="BD14" i="15"/>
  <c r="BC14" i="15"/>
  <c r="BC15" i="15" s="1"/>
  <c r="BD15" i="15"/>
  <c r="BB14" i="15"/>
  <c r="BC6" i="15"/>
  <c r="BB6" i="15"/>
  <c r="BA6" i="15"/>
  <c r="BA14" i="15"/>
  <c r="AZ14" i="15"/>
  <c r="AZ15" i="15" s="1"/>
  <c r="AZ6" i="15"/>
  <c r="AY6" i="15"/>
  <c r="AX6" i="15"/>
  <c r="AY7" i="15"/>
  <c r="AY14" i="15"/>
  <c r="AX14" i="15"/>
  <c r="AW6" i="15"/>
  <c r="AW7" i="15" s="1"/>
  <c r="AX7" i="15"/>
  <c r="AW14" i="15"/>
  <c r="AX15" i="15"/>
  <c r="AV14" i="15"/>
  <c r="AW15" i="15" s="1"/>
  <c r="AU14" i="15"/>
  <c r="AV15" i="15" s="1"/>
  <c r="AV6" i="15"/>
  <c r="AT14" i="15"/>
  <c r="AT15" i="15" s="1"/>
  <c r="AS14" i="15"/>
  <c r="AU6" i="15"/>
  <c r="AT6" i="15"/>
  <c r="AT7" i="15" s="1"/>
  <c r="AU7" i="15"/>
  <c r="AS6" i="15"/>
  <c r="AR14" i="15"/>
  <c r="AS15" i="15"/>
  <c r="AP14" i="15"/>
  <c r="AO14" i="15"/>
  <c r="AN14" i="15"/>
  <c r="AP6" i="15"/>
  <c r="AO6" i="15"/>
  <c r="AN6" i="15"/>
  <c r="AR6" i="15"/>
  <c r="AS7" i="15"/>
  <c r="AQ14" i="15"/>
  <c r="AQ15" i="15" s="1"/>
  <c r="AM14" i="15"/>
  <c r="AM15" i="15" s="1"/>
  <c r="AQ6" i="15"/>
  <c r="AM6" i="15"/>
  <c r="AQ7" i="15"/>
  <c r="AL14" i="15"/>
  <c r="AL6" i="15"/>
  <c r="AM7" i="15"/>
  <c r="AK6" i="15"/>
  <c r="AJ6" i="15"/>
  <c r="AK14" i="15"/>
  <c r="AL15" i="15"/>
  <c r="AJ14" i="15"/>
  <c r="AI14" i="15"/>
  <c r="AH14" i="15"/>
  <c r="AI15" i="15"/>
  <c r="AI6" i="15"/>
  <c r="AH6" i="15"/>
  <c r="AG6" i="15"/>
  <c r="AG7" i="15" s="1"/>
  <c r="AF6" i="15"/>
  <c r="AF7" i="15" s="1"/>
  <c r="Z14" i="15"/>
  <c r="AB14" i="15"/>
  <c r="AD14" i="15"/>
  <c r="AD15" i="15" s="1"/>
  <c r="AC14" i="15"/>
  <c r="AA14" i="15"/>
  <c r="W6" i="15"/>
  <c r="V6" i="15"/>
  <c r="Z6" i="15"/>
  <c r="AA6" i="15"/>
  <c r="AA7" i="15" s="1"/>
  <c r="AB6" i="15"/>
  <c r="AC6" i="15"/>
  <c r="AD6" i="15"/>
  <c r="AE6" i="15"/>
  <c r="Y6" i="15"/>
  <c r="Y14" i="15"/>
  <c r="X6" i="15"/>
  <c r="X14" i="15"/>
  <c r="W14" i="15"/>
  <c r="V14" i="15"/>
  <c r="U14" i="15"/>
  <c r="T14" i="15"/>
  <c r="U6" i="15"/>
  <c r="V7" i="15" s="1"/>
  <c r="AJ7" i="15"/>
  <c r="AE14" i="15"/>
  <c r="AF14" i="15"/>
  <c r="AC15" i="15"/>
  <c r="AB15" i="15"/>
  <c r="AC7" i="15"/>
  <c r="T6" i="15"/>
  <c r="U7" i="15"/>
  <c r="S6" i="15"/>
  <c r="S14" i="15"/>
  <c r="T15" i="15"/>
  <c r="R14" i="15"/>
  <c r="Q14" i="15"/>
  <c r="R6" i="15"/>
  <c r="R7" i="15" s="1"/>
  <c r="P14" i="15"/>
  <c r="Q6" i="15"/>
  <c r="P6" i="15"/>
  <c r="Q7" i="15"/>
  <c r="O14" i="15"/>
  <c r="O6" i="15"/>
  <c r="O7" i="15" s="1"/>
  <c r="T7" i="15"/>
  <c r="AG14" i="15"/>
  <c r="AH15" i="15"/>
  <c r="N6" i="15"/>
  <c r="M6" i="15"/>
  <c r="M7" i="15" s="1"/>
  <c r="N7" i="15"/>
  <c r="N14" i="15"/>
  <c r="N15" i="15" s="1"/>
  <c r="M14" i="15"/>
  <c r="L14" i="15"/>
  <c r="M15" i="15"/>
  <c r="O15" i="15"/>
  <c r="L6" i="15"/>
  <c r="K6" i="15"/>
  <c r="L7" i="15"/>
  <c r="K14" i="15"/>
  <c r="J14" i="15"/>
  <c r="I14" i="15"/>
  <c r="I15" i="15" s="1"/>
  <c r="H14" i="15"/>
  <c r="G12" i="15"/>
  <c r="G14" i="15" s="1"/>
  <c r="H15" i="15" s="1"/>
  <c r="J6" i="15"/>
  <c r="K7" i="15" s="1"/>
  <c r="I6" i="15"/>
  <c r="I7" i="15" s="1"/>
  <c r="H6" i="15"/>
  <c r="G6" i="15"/>
  <c r="K15" i="15"/>
  <c r="L15" i="15"/>
  <c r="BD7" i="15"/>
  <c r="AU15" i="15"/>
  <c r="AA15" i="15"/>
  <c r="Z15" i="15"/>
  <c r="AY15" i="15"/>
  <c r="BB15" i="15"/>
  <c r="BT15" i="15"/>
  <c r="P7" i="15"/>
  <c r="S7" i="15"/>
  <c r="W15" i="15"/>
  <c r="AI7" i="15"/>
  <c r="AH7" i="15"/>
  <c r="AJ15" i="15"/>
  <c r="BI7" i="15"/>
  <c r="AK15" i="15"/>
  <c r="AV7" i="15"/>
  <c r="K46" i="31"/>
  <c r="J46" i="31"/>
  <c r="I46" i="31"/>
  <c r="H46" i="31"/>
  <c r="F46" i="31"/>
  <c r="AY4" i="23"/>
  <c r="AV4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P5" i="23"/>
  <c r="Q5" i="23"/>
  <c r="R5" i="23" s="1"/>
  <c r="S5" i="23" s="1"/>
  <c r="T4" i="23" s="1"/>
  <c r="U4" i="23"/>
  <c r="O4" i="23"/>
  <c r="N4" i="23"/>
  <c r="M4" i="23"/>
  <c r="L4" i="23"/>
  <c r="K4" i="23"/>
  <c r="J4" i="23"/>
  <c r="I4" i="23"/>
  <c r="H4" i="23"/>
  <c r="G4" i="23"/>
  <c r="F4" i="23"/>
  <c r="E4" i="23"/>
  <c r="C5" i="23"/>
  <c r="D4" i="23" s="1"/>
  <c r="AM12" i="26"/>
  <c r="AK12" i="26"/>
  <c r="AL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G12" i="26"/>
  <c r="H12" i="26"/>
  <c r="C5" i="18"/>
  <c r="D5" i="18"/>
  <c r="E5" i="18" s="1"/>
  <c r="F5" i="18" s="1"/>
  <c r="G5" i="18" s="1"/>
  <c r="H5" i="18"/>
  <c r="I5" i="18" s="1"/>
  <c r="J5" i="18" s="1"/>
  <c r="K5" i="18" s="1"/>
  <c r="L5" i="18" s="1"/>
  <c r="M5" i="18" s="1"/>
  <c r="N5" i="18" s="1"/>
  <c r="O5" i="18" s="1"/>
  <c r="P5" i="18" s="1"/>
  <c r="Q5" i="18" s="1"/>
  <c r="R5" i="18" s="1"/>
  <c r="S5" i="18" s="1"/>
  <c r="T5" i="18" s="1"/>
  <c r="U5" i="18" s="1"/>
  <c r="V5" i="18" s="1"/>
  <c r="W5" i="18" s="1"/>
  <c r="X5" i="18" s="1"/>
  <c r="Y5" i="18" s="1"/>
  <c r="Z5" i="18" s="1"/>
  <c r="AA5" i="18" s="1"/>
  <c r="AB5" i="18" s="1"/>
  <c r="AC5" i="18" s="1"/>
  <c r="AD5" i="18" s="1"/>
  <c r="AE5" i="18" s="1"/>
  <c r="AF5" i="18" s="1"/>
  <c r="AG5" i="18" s="1"/>
  <c r="AH5" i="18" s="1"/>
  <c r="AI5" i="18" s="1"/>
  <c r="AJ5" i="18" s="1"/>
  <c r="AK5" i="18" s="1"/>
  <c r="AL5" i="18" s="1"/>
  <c r="AM5" i="18" s="1"/>
  <c r="AN5" i="18" s="1"/>
  <c r="AO5" i="18" s="1"/>
  <c r="AP5" i="18" s="1"/>
  <c r="AQ5" i="18" s="1"/>
  <c r="AR5" i="18" s="1"/>
  <c r="AS5" i="18" s="1"/>
  <c r="AT5" i="18" s="1"/>
  <c r="AU5" i="18" s="1"/>
  <c r="AV5" i="18" s="1"/>
  <c r="AW5" i="18" s="1"/>
  <c r="AX5" i="18" s="1"/>
  <c r="AY5" i="18" s="1"/>
  <c r="AZ5" i="18" s="1"/>
  <c r="BA5" i="18" s="1"/>
  <c r="BB5" i="18" s="1"/>
  <c r="BC5" i="18" s="1"/>
  <c r="BD5" i="18" s="1"/>
  <c r="BE5" i="18" s="1"/>
  <c r="BF5" i="18" s="1"/>
  <c r="BG5" i="18" s="1"/>
  <c r="BH5" i="18" s="1"/>
  <c r="BI5" i="18" s="1"/>
  <c r="BJ5" i="18" s="1"/>
  <c r="C11" i="18"/>
  <c r="D11" i="18"/>
  <c r="E11" i="18" s="1"/>
  <c r="F11" i="18" s="1"/>
  <c r="G11" i="18" s="1"/>
  <c r="H11" i="18"/>
  <c r="I11" i="18" s="1"/>
  <c r="J11" i="18" s="1"/>
  <c r="K11" i="18" s="1"/>
  <c r="L11" i="18" s="1"/>
  <c r="M11" i="18" s="1"/>
  <c r="N11" i="18" s="1"/>
  <c r="O11" i="18" s="1"/>
  <c r="P11" i="18" s="1"/>
  <c r="Q11" i="18" s="1"/>
  <c r="R11" i="18" s="1"/>
  <c r="S11" i="18" s="1"/>
  <c r="T11" i="18" s="1"/>
  <c r="U11" i="18" s="1"/>
  <c r="V11" i="18" s="1"/>
  <c r="W11" i="18" s="1"/>
  <c r="X11" i="18" s="1"/>
  <c r="Y11" i="18" s="1"/>
  <c r="Z11" i="18" s="1"/>
  <c r="AA11" i="18" s="1"/>
  <c r="AB11" i="18" s="1"/>
  <c r="AC11" i="18" s="1"/>
  <c r="AD11" i="18" s="1"/>
  <c r="AE11" i="18" s="1"/>
  <c r="AF11" i="18" s="1"/>
  <c r="AG11" i="18" s="1"/>
  <c r="AH11" i="18" s="1"/>
  <c r="AI11" i="18" s="1"/>
  <c r="AJ11" i="18" s="1"/>
  <c r="AK11" i="18" s="1"/>
  <c r="AL11" i="18" s="1"/>
  <c r="AM11" i="18" s="1"/>
  <c r="AN11" i="18" s="1"/>
  <c r="AO11" i="18" s="1"/>
  <c r="AP11" i="18" s="1"/>
  <c r="AQ11" i="18" s="1"/>
  <c r="AR11" i="18" s="1"/>
  <c r="AS11" i="18" s="1"/>
  <c r="AT11" i="18" s="1"/>
  <c r="AU11" i="18" s="1"/>
  <c r="AV11" i="18" s="1"/>
  <c r="AW11" i="18" s="1"/>
  <c r="AX11" i="18" s="1"/>
  <c r="AY11" i="18" s="1"/>
  <c r="AZ11" i="18" s="1"/>
  <c r="BA11" i="18" s="1"/>
  <c r="BB11" i="18" s="1"/>
  <c r="BC11" i="18" s="1"/>
  <c r="BD11" i="18" s="1"/>
  <c r="BE11" i="18" s="1"/>
  <c r="BF11" i="18" s="1"/>
  <c r="BG11" i="18" s="1"/>
  <c r="BH11" i="18" s="1"/>
  <c r="BI11" i="18" s="1"/>
  <c r="BJ11" i="18" s="1"/>
  <c r="C17" i="18"/>
  <c r="D17" i="18"/>
  <c r="E17" i="18" s="1"/>
  <c r="F17" i="18" s="1"/>
  <c r="G17" i="18" s="1"/>
  <c r="H17" i="18"/>
  <c r="I17" i="18" s="1"/>
  <c r="J17" i="18" s="1"/>
  <c r="K17" i="18" s="1"/>
  <c r="L17" i="18" s="1"/>
  <c r="M17" i="18" s="1"/>
  <c r="N17" i="18" s="1"/>
  <c r="O17" i="18" s="1"/>
  <c r="P17" i="18"/>
  <c r="Q17" i="18" s="1"/>
  <c r="R17" i="18" s="1"/>
  <c r="S17" i="18" s="1"/>
  <c r="T17" i="18" s="1"/>
  <c r="U17" i="18" s="1"/>
  <c r="V17" i="18" s="1"/>
  <c r="W17" i="18" s="1"/>
  <c r="X17" i="18" s="1"/>
  <c r="Y17" i="18" s="1"/>
  <c r="Z17" i="18" s="1"/>
  <c r="AA17" i="18" s="1"/>
  <c r="AB17" i="18" s="1"/>
  <c r="AC17" i="18" s="1"/>
  <c r="AD17" i="18" s="1"/>
  <c r="AE17" i="18" s="1"/>
  <c r="AF17" i="18" s="1"/>
  <c r="AG17" i="18" s="1"/>
  <c r="AH17" i="18" s="1"/>
  <c r="AI17" i="18" s="1"/>
  <c r="AJ17" i="18" s="1"/>
  <c r="AK17" i="18" s="1"/>
  <c r="AL17" i="18" s="1"/>
  <c r="AM17" i="18" s="1"/>
  <c r="AN17" i="18" s="1"/>
  <c r="AO17" i="18" s="1"/>
  <c r="AP17" i="18" s="1"/>
  <c r="AQ17" i="18" s="1"/>
  <c r="AR17" i="18" s="1"/>
  <c r="AS17" i="18" s="1"/>
  <c r="AT17" i="18" s="1"/>
  <c r="AU17" i="18" s="1"/>
  <c r="AV17" i="18" s="1"/>
  <c r="AW17" i="18" s="1"/>
  <c r="AX17" i="18" s="1"/>
  <c r="AY17" i="18" s="1"/>
  <c r="AZ17" i="18" s="1"/>
  <c r="BA17" i="18" s="1"/>
  <c r="BB17" i="18" s="1"/>
  <c r="BC17" i="18" s="1"/>
  <c r="BD17" i="18" s="1"/>
  <c r="BE17" i="18" s="1"/>
  <c r="BF17" i="18" s="1"/>
  <c r="BG17" i="18" s="1"/>
  <c r="BH17" i="18" s="1"/>
  <c r="BI17" i="18" s="1"/>
  <c r="BJ17" i="18" s="1"/>
  <c r="AV8" i="24"/>
  <c r="AV6" i="24"/>
  <c r="AV4" i="24"/>
  <c r="AT8" i="24"/>
  <c r="AU8" i="24"/>
  <c r="AS8" i="24"/>
  <c r="AS6" i="24"/>
  <c r="AS4" i="24"/>
  <c r="AR8" i="24"/>
  <c r="AR4" i="24"/>
  <c r="AR6" i="24"/>
  <c r="AQ8" i="24"/>
  <c r="AQ4" i="24"/>
  <c r="AQ6" i="24"/>
  <c r="AP8" i="24"/>
  <c r="AP6" i="24"/>
  <c r="AP4" i="24"/>
  <c r="AO8" i="24"/>
  <c r="AO6" i="24"/>
  <c r="AO4" i="24"/>
  <c r="AN8" i="24"/>
  <c r="AN6" i="24"/>
  <c r="AN4" i="24"/>
  <c r="AM8" i="24"/>
  <c r="AM6" i="24"/>
  <c r="AM4" i="24"/>
  <c r="AL6" i="24"/>
  <c r="AL4" i="24"/>
  <c r="AL8" i="24"/>
  <c r="AK8" i="24"/>
  <c r="AK6" i="24"/>
  <c r="AK4" i="24"/>
  <c r="AJ8" i="24"/>
  <c r="AJ6" i="24"/>
  <c r="AJ4" i="24"/>
  <c r="AI8" i="24"/>
  <c r="AI6" i="24"/>
  <c r="AI4" i="24"/>
  <c r="AH8" i="24"/>
  <c r="AH6" i="24"/>
  <c r="AH4" i="24"/>
  <c r="AG8" i="24"/>
  <c r="AG6" i="24"/>
  <c r="AG4" i="24"/>
  <c r="AF8" i="24"/>
  <c r="AF6" i="24"/>
  <c r="AF4" i="24"/>
  <c r="AE8" i="24"/>
  <c r="AE4" i="24"/>
  <c r="AE6" i="24"/>
  <c r="AD8" i="24"/>
  <c r="AD6" i="24"/>
  <c r="AD4" i="24"/>
  <c r="AC8" i="24"/>
  <c r="AC4" i="24"/>
  <c r="AC6" i="24"/>
  <c r="AB8" i="24"/>
  <c r="AB6" i="24"/>
  <c r="AB4" i="24"/>
  <c r="AA8" i="24"/>
  <c r="AA6" i="24"/>
  <c r="AA4" i="24"/>
  <c r="Z8" i="24"/>
  <c r="Z6" i="24"/>
  <c r="Z4" i="24"/>
  <c r="Y8" i="24"/>
  <c r="Y4" i="24"/>
  <c r="Y6" i="24"/>
  <c r="X8" i="24"/>
  <c r="X4" i="24"/>
  <c r="X6" i="24"/>
  <c r="W8" i="24"/>
  <c r="W6" i="24"/>
  <c r="W4" i="24"/>
  <c r="V8" i="24"/>
  <c r="V4" i="24"/>
  <c r="V6" i="24"/>
  <c r="U8" i="24"/>
  <c r="U6" i="24"/>
  <c r="U4" i="24"/>
  <c r="T8" i="24"/>
  <c r="T6" i="24"/>
  <c r="T4" i="24"/>
  <c r="S8" i="24"/>
  <c r="S4" i="24"/>
  <c r="S6" i="24"/>
  <c r="R8" i="24"/>
  <c r="R6" i="24"/>
  <c r="R4" i="24"/>
  <c r="Q8" i="24"/>
  <c r="Q6" i="24"/>
  <c r="Q4" i="24"/>
  <c r="P8" i="24"/>
  <c r="L8" i="24"/>
  <c r="L6" i="24"/>
  <c r="L4" i="24"/>
  <c r="K8" i="24"/>
  <c r="K6" i="24"/>
  <c r="K4" i="24"/>
  <c r="J4" i="24"/>
  <c r="J6" i="24"/>
  <c r="J8" i="24"/>
  <c r="I8" i="24"/>
  <c r="I6" i="24"/>
  <c r="I4" i="24"/>
  <c r="H8" i="24"/>
  <c r="H4" i="24"/>
  <c r="H6" i="24"/>
  <c r="G8" i="24"/>
  <c r="G6" i="24"/>
  <c r="G4" i="24"/>
  <c r="F8" i="24"/>
  <c r="F6" i="24"/>
  <c r="E6" i="24"/>
  <c r="D6" i="24"/>
  <c r="C6" i="24"/>
  <c r="F4" i="24"/>
  <c r="E4" i="24"/>
  <c r="D4" i="24"/>
  <c r="C4" i="24"/>
  <c r="E8" i="24"/>
  <c r="D8" i="24"/>
  <c r="C8" i="24"/>
  <c r="B8" i="24"/>
  <c r="BK30" i="3"/>
  <c r="BC30" i="3"/>
  <c r="AW30" i="3"/>
  <c r="AQ30" i="3"/>
  <c r="E41" i="3"/>
  <c r="AH30" i="3"/>
  <c r="AG30" i="3"/>
  <c r="O38" i="3"/>
  <c r="P38" i="3"/>
  <c r="K30" i="3"/>
  <c r="L30" i="3"/>
  <c r="M30" i="3"/>
  <c r="N30" i="3"/>
  <c r="M38" i="3"/>
  <c r="N38" i="3"/>
  <c r="K38" i="3"/>
  <c r="L38" i="3"/>
  <c r="J38" i="3"/>
  <c r="I38" i="3"/>
  <c r="H38" i="3"/>
  <c r="G38" i="3"/>
  <c r="F38" i="3"/>
  <c r="E38" i="3"/>
  <c r="D38" i="3"/>
  <c r="C38" i="3"/>
  <c r="B38" i="3"/>
  <c r="B42" i="3" s="1"/>
  <c r="J30" i="3"/>
  <c r="I30" i="3"/>
  <c r="H30" i="3"/>
  <c r="G30" i="3"/>
  <c r="F30" i="3"/>
  <c r="E30" i="3"/>
  <c r="D30" i="3"/>
  <c r="B41" i="3" s="1"/>
  <c r="BW10" i="2"/>
  <c r="BV10" i="2"/>
  <c r="CB78" i="20"/>
  <c r="CB57" i="20"/>
  <c r="Z39" i="20"/>
  <c r="AA39" i="20" s="1"/>
  <c r="AB39" i="20"/>
  <c r="AC39" i="20" s="1"/>
  <c r="AD39" i="20" s="1"/>
  <c r="AE39" i="20" s="1"/>
  <c r="AF39" i="20" s="1"/>
  <c r="AG39" i="20" s="1"/>
  <c r="AH39" i="20" s="1"/>
  <c r="AI39" i="20" s="1"/>
  <c r="AJ39" i="20" s="1"/>
  <c r="AK39" i="20" s="1"/>
  <c r="AL39" i="20" s="1"/>
  <c r="AM39" i="20" s="1"/>
  <c r="AN39" i="20" s="1"/>
  <c r="AO39" i="20" s="1"/>
  <c r="AP39" i="20" s="1"/>
  <c r="AQ39" i="20" s="1"/>
  <c r="AR39" i="20" s="1"/>
  <c r="AS39" i="20" s="1"/>
  <c r="AT39" i="20" s="1"/>
  <c r="AU39" i="20" s="1"/>
  <c r="AV39" i="20" s="1"/>
  <c r="AW39" i="20" s="1"/>
  <c r="AX39" i="20" s="1"/>
  <c r="AY39" i="20" s="1"/>
  <c r="AZ39" i="20" s="1"/>
  <c r="BA39" i="20" s="1"/>
  <c r="BB39" i="20" s="1"/>
  <c r="BC39" i="20" s="1"/>
  <c r="BD39" i="20" s="1"/>
  <c r="BE39" i="20" s="1"/>
  <c r="BF39" i="20" s="1"/>
  <c r="BG39" i="20" s="1"/>
  <c r="BH39" i="20" s="1"/>
  <c r="BI39" i="20" s="1"/>
  <c r="BJ39" i="20" s="1"/>
  <c r="BK39" i="20" s="1"/>
  <c r="BL39" i="20" s="1"/>
  <c r="BM39" i="20" s="1"/>
  <c r="BN39" i="20" s="1"/>
  <c r="BO39" i="20" s="1"/>
  <c r="BP39" i="20" s="1"/>
  <c r="BQ39" i="20" s="1"/>
  <c r="AD38" i="20"/>
  <c r="AE38" i="20" s="1"/>
  <c r="AF38" i="20"/>
  <c r="AG38" i="20" s="1"/>
  <c r="AH38" i="20" s="1"/>
  <c r="AI38" i="20"/>
  <c r="AJ38" i="20" s="1"/>
  <c r="AK38" i="20" s="1"/>
  <c r="AL38" i="20" s="1"/>
  <c r="AM38" i="20" s="1"/>
  <c r="AN38" i="20" s="1"/>
  <c r="AO38" i="20" s="1"/>
  <c r="AP38" i="20" s="1"/>
  <c r="AQ38" i="20" s="1"/>
  <c r="AR38" i="20" s="1"/>
  <c r="AS38" i="20" s="1"/>
  <c r="AT38" i="20" s="1"/>
  <c r="AU38" i="20" s="1"/>
  <c r="AV38" i="20" s="1"/>
  <c r="AW38" i="20" s="1"/>
  <c r="AX38" i="20" s="1"/>
  <c r="AY38" i="20" s="1"/>
  <c r="AZ38" i="20" s="1"/>
  <c r="BA38" i="20" s="1"/>
  <c r="BB38" i="20" s="1"/>
  <c r="BC38" i="20" s="1"/>
  <c r="BD38" i="20" s="1"/>
  <c r="BE38" i="20" s="1"/>
  <c r="BF38" i="20" s="1"/>
  <c r="BG38" i="20" s="1"/>
  <c r="BH38" i="20" s="1"/>
  <c r="BI38" i="20" s="1"/>
  <c r="BJ38" i="20" s="1"/>
  <c r="BK38" i="20" s="1"/>
  <c r="BL38" i="20" s="1"/>
  <c r="BM38" i="20" s="1"/>
  <c r="BN38" i="20" s="1"/>
  <c r="BO38" i="20" s="1"/>
  <c r="BP38" i="20" s="1"/>
  <c r="BQ38" i="20" s="1"/>
  <c r="O37" i="20"/>
  <c r="P37" i="20"/>
  <c r="Q37" i="20" s="1"/>
  <c r="R37" i="20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AE37" i="20" s="1"/>
  <c r="AF37" i="20" s="1"/>
  <c r="AG37" i="20" s="1"/>
  <c r="AH37" i="20" s="1"/>
  <c r="AI37" i="20" s="1"/>
  <c r="AJ37" i="20" s="1"/>
  <c r="AK37" i="20" s="1"/>
  <c r="AL37" i="20" s="1"/>
  <c r="AM37" i="20" s="1"/>
  <c r="AN37" i="20" s="1"/>
  <c r="AO37" i="20" s="1"/>
  <c r="AP37" i="20" s="1"/>
  <c r="AQ37" i="20" s="1"/>
  <c r="AR37" i="20" s="1"/>
  <c r="AS37" i="20" s="1"/>
  <c r="AT37" i="20" s="1"/>
  <c r="AU37" i="20" s="1"/>
  <c r="AV37" i="20" s="1"/>
  <c r="AW37" i="20" s="1"/>
  <c r="AX37" i="20"/>
  <c r="AY37" i="20" s="1"/>
  <c r="AZ37" i="20" s="1"/>
  <c r="BA37" i="20" s="1"/>
  <c r="BB37" i="20" s="1"/>
  <c r="BC37" i="20" s="1"/>
  <c r="BD37" i="20" s="1"/>
  <c r="BE37" i="20" s="1"/>
  <c r="BF37" i="20" s="1"/>
  <c r="BG37" i="20" s="1"/>
  <c r="BH37" i="20" s="1"/>
  <c r="BI37" i="20" s="1"/>
  <c r="BJ37" i="20" s="1"/>
  <c r="BK37" i="20" s="1"/>
  <c r="BL37" i="20" s="1"/>
  <c r="BM37" i="20" s="1"/>
  <c r="BN37" i="20" s="1"/>
  <c r="BO37" i="20" s="1"/>
  <c r="BP37" i="20" s="1"/>
  <c r="BQ37" i="20" s="1"/>
  <c r="K36" i="20"/>
  <c r="L36" i="20" s="1"/>
  <c r="M36" i="20" s="1"/>
  <c r="N36" i="20" s="1"/>
  <c r="O36" i="20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AG36" i="20" s="1"/>
  <c r="AH36" i="20" s="1"/>
  <c r="AI36" i="20" s="1"/>
  <c r="AJ36" i="20" s="1"/>
  <c r="AK36" i="20" s="1"/>
  <c r="AL36" i="20" s="1"/>
  <c r="AM36" i="20" s="1"/>
  <c r="AN36" i="20" s="1"/>
  <c r="AO36" i="20" s="1"/>
  <c r="AP36" i="20" s="1"/>
  <c r="AQ36" i="20" s="1"/>
  <c r="AR36" i="20" s="1"/>
  <c r="AS36" i="20" s="1"/>
  <c r="AT36" i="20" s="1"/>
  <c r="AU36" i="20" s="1"/>
  <c r="AV36" i="20" s="1"/>
  <c r="AW36" i="20" s="1"/>
  <c r="AX36" i="20" s="1"/>
  <c r="AY36" i="20" s="1"/>
  <c r="AZ36" i="20" s="1"/>
  <c r="BA36" i="20" s="1"/>
  <c r="BB36" i="20" s="1"/>
  <c r="BC36" i="20" s="1"/>
  <c r="BD36" i="20" s="1"/>
  <c r="BE36" i="20" s="1"/>
  <c r="BF36" i="20" s="1"/>
  <c r="BG36" i="20" s="1"/>
  <c r="BH36" i="20" s="1"/>
  <c r="BI36" i="20" s="1"/>
  <c r="BJ36" i="20" s="1"/>
  <c r="BK36" i="20" s="1"/>
  <c r="BL36" i="20" s="1"/>
  <c r="BM36" i="20" s="1"/>
  <c r="BN36" i="20" s="1"/>
  <c r="BO36" i="20" s="1"/>
  <c r="BP36" i="20" s="1"/>
  <c r="BQ36" i="20" s="1"/>
  <c r="AV35" i="20"/>
  <c r="AW35" i="20"/>
  <c r="AX35" i="20" s="1"/>
  <c r="AY35" i="20" s="1"/>
  <c r="AZ35" i="20" s="1"/>
  <c r="BA35" i="20" s="1"/>
  <c r="BB35" i="20" s="1"/>
  <c r="BC35" i="20" s="1"/>
  <c r="BD35" i="20" s="1"/>
  <c r="BE35" i="20" s="1"/>
  <c r="BF35" i="20" s="1"/>
  <c r="BG35" i="20" s="1"/>
  <c r="BH35" i="20" s="1"/>
  <c r="BI35" i="20" s="1"/>
  <c r="BJ35" i="20" s="1"/>
  <c r="BK35" i="20" s="1"/>
  <c r="BL35" i="20" s="1"/>
  <c r="BM35" i="20" s="1"/>
  <c r="BN35" i="20" s="1"/>
  <c r="BO35" i="20" s="1"/>
  <c r="BP35" i="20" s="1"/>
  <c r="BQ35" i="20" s="1"/>
  <c r="BM34" i="20"/>
  <c r="BN34" i="20" s="1"/>
  <c r="BO34" i="20" s="1"/>
  <c r="BP34" i="20" s="1"/>
  <c r="BQ34" i="20" s="1"/>
  <c r="I32" i="20"/>
  <c r="J32" i="20" s="1"/>
  <c r="K32" i="20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AJ32" i="20" s="1"/>
  <c r="AK32" i="20" s="1"/>
  <c r="AL32" i="20" s="1"/>
  <c r="AM32" i="20" s="1"/>
  <c r="AN32" i="20" s="1"/>
  <c r="AO32" i="20" s="1"/>
  <c r="AP32" i="20" s="1"/>
  <c r="AQ32" i="20" s="1"/>
  <c r="AR32" i="20" s="1"/>
  <c r="AS32" i="20" s="1"/>
  <c r="AT32" i="20" s="1"/>
  <c r="AU32" i="20" s="1"/>
  <c r="AV32" i="20" s="1"/>
  <c r="AW32" i="20" s="1"/>
  <c r="AX32" i="20" s="1"/>
  <c r="AY32" i="20" s="1"/>
  <c r="AZ32" i="20" s="1"/>
  <c r="BA32" i="20" s="1"/>
  <c r="BB32" i="20" s="1"/>
  <c r="BC32" i="20" s="1"/>
  <c r="BD32" i="20" s="1"/>
  <c r="BE32" i="20" s="1"/>
  <c r="BF32" i="20" s="1"/>
  <c r="BG32" i="20" s="1"/>
  <c r="BH32" i="20" s="1"/>
  <c r="BI32" i="20" s="1"/>
  <c r="BJ32" i="20" s="1"/>
  <c r="BK32" i="20" s="1"/>
  <c r="BL32" i="20" s="1"/>
  <c r="BM32" i="20" s="1"/>
  <c r="BN32" i="20" s="1"/>
  <c r="BO32" i="20" s="1"/>
  <c r="BP32" i="20" s="1"/>
  <c r="BQ32" i="20" s="1"/>
  <c r="I31" i="20"/>
  <c r="J31" i="20"/>
  <c r="K31" i="20" s="1"/>
  <c r="L31" i="20"/>
  <c r="M31" i="20" s="1"/>
  <c r="N31" i="20" s="1"/>
  <c r="O31" i="20" s="1"/>
  <c r="P31" i="20" s="1"/>
  <c r="Q31" i="20" s="1"/>
  <c r="R31" i="20" s="1"/>
  <c r="S31" i="20" s="1"/>
  <c r="T31" i="20" s="1"/>
  <c r="U31" i="20" s="1"/>
  <c r="V31" i="20" s="1"/>
  <c r="W31" i="20" s="1"/>
  <c r="X31" i="20" s="1"/>
  <c r="Y31" i="20" s="1"/>
  <c r="Z31" i="20" s="1"/>
  <c r="AA31" i="20" s="1"/>
  <c r="AB31" i="20" s="1"/>
  <c r="AC31" i="20" s="1"/>
  <c r="AD31" i="20" s="1"/>
  <c r="AE31" i="20" s="1"/>
  <c r="AF31" i="20" s="1"/>
  <c r="AG31" i="20" s="1"/>
  <c r="AH31" i="20" s="1"/>
  <c r="AI31" i="20" s="1"/>
  <c r="AJ31" i="20" s="1"/>
  <c r="AK31" i="20" s="1"/>
  <c r="AL31" i="20" s="1"/>
  <c r="AM31" i="20" s="1"/>
  <c r="AN31" i="20" s="1"/>
  <c r="AO31" i="20" s="1"/>
  <c r="AP31" i="20" s="1"/>
  <c r="AQ31" i="20" s="1"/>
  <c r="AR31" i="20" s="1"/>
  <c r="AS31" i="20" s="1"/>
  <c r="AT31" i="20" s="1"/>
  <c r="AU31" i="20" s="1"/>
  <c r="AV31" i="20" s="1"/>
  <c r="AW31" i="20" s="1"/>
  <c r="AX31" i="20" s="1"/>
  <c r="AY31" i="20" s="1"/>
  <c r="AZ31" i="20" s="1"/>
  <c r="BA31" i="20" s="1"/>
  <c r="BB31" i="20" s="1"/>
  <c r="BC31" i="20" s="1"/>
  <c r="BD31" i="20" s="1"/>
  <c r="BE31" i="20" s="1"/>
  <c r="BF31" i="20" s="1"/>
  <c r="BG31" i="20" s="1"/>
  <c r="BH31" i="20" s="1"/>
  <c r="BI31" i="20" s="1"/>
  <c r="BJ31" i="20" s="1"/>
  <c r="BK31" i="20" s="1"/>
  <c r="BL31" i="20" s="1"/>
  <c r="BM31" i="20" s="1"/>
  <c r="BN31" i="20" s="1"/>
  <c r="BO31" i="20" s="1"/>
  <c r="BP31" i="20" s="1"/>
  <c r="BQ31" i="20" s="1"/>
  <c r="G30" i="20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AJ30" i="20" s="1"/>
  <c r="AK30" i="20" s="1"/>
  <c r="AL30" i="20" s="1"/>
  <c r="AM30" i="20" s="1"/>
  <c r="AN30" i="20" s="1"/>
  <c r="AO30" i="20" s="1"/>
  <c r="AP30" i="20" s="1"/>
  <c r="AQ30" i="20" s="1"/>
  <c r="AR30" i="20" s="1"/>
  <c r="AS30" i="20" s="1"/>
  <c r="AT30" i="20" s="1"/>
  <c r="AU30" i="20" s="1"/>
  <c r="AV30" i="20" s="1"/>
  <c r="AW30" i="20" s="1"/>
  <c r="AX30" i="20" s="1"/>
  <c r="AY30" i="20" s="1"/>
  <c r="AZ30" i="20" s="1"/>
  <c r="BA30" i="20" s="1"/>
  <c r="BB30" i="20" s="1"/>
  <c r="BC30" i="20" s="1"/>
  <c r="BD30" i="20" s="1"/>
  <c r="BE30" i="20" s="1"/>
  <c r="BF30" i="20" s="1"/>
  <c r="BG30" i="20" s="1"/>
  <c r="BH30" i="20" s="1"/>
  <c r="BI30" i="20" s="1"/>
  <c r="BJ30" i="20" s="1"/>
  <c r="BK30" i="20" s="1"/>
  <c r="BL30" i="20" s="1"/>
  <c r="BM30" i="20" s="1"/>
  <c r="BN30" i="20" s="1"/>
  <c r="BO30" i="20" s="1"/>
  <c r="BP30" i="20" s="1"/>
  <c r="BQ30" i="20" s="1"/>
  <c r="AB29" i="20"/>
  <c r="AC29" i="20"/>
  <c r="AD29" i="20" s="1"/>
  <c r="AE29" i="20" s="1"/>
  <c r="AF29" i="20" s="1"/>
  <c r="AG29" i="20" s="1"/>
  <c r="AH29" i="20" s="1"/>
  <c r="AI29" i="20" s="1"/>
  <c r="AJ29" i="20" s="1"/>
  <c r="AK29" i="20" s="1"/>
  <c r="AL29" i="20" s="1"/>
  <c r="AM29" i="20" s="1"/>
  <c r="AN29" i="20" s="1"/>
  <c r="AO29" i="20" s="1"/>
  <c r="AP29" i="20" s="1"/>
  <c r="AQ29" i="20" s="1"/>
  <c r="AR29" i="20" s="1"/>
  <c r="AS29" i="20" s="1"/>
  <c r="AT29" i="20" s="1"/>
  <c r="AU29" i="20" s="1"/>
  <c r="AV29" i="20" s="1"/>
  <c r="AW29" i="20" s="1"/>
  <c r="AX29" i="20" s="1"/>
  <c r="AY29" i="20" s="1"/>
  <c r="AZ29" i="20" s="1"/>
  <c r="BA29" i="20" s="1"/>
  <c r="BB29" i="20" s="1"/>
  <c r="BC29" i="20" s="1"/>
  <c r="BD29" i="20" s="1"/>
  <c r="BE29" i="20" s="1"/>
  <c r="BF29" i="20" s="1"/>
  <c r="BG29" i="20" s="1"/>
  <c r="BH29" i="20" s="1"/>
  <c r="BI29" i="20" s="1"/>
  <c r="BJ29" i="20" s="1"/>
  <c r="BK29" i="20" s="1"/>
  <c r="BL29" i="20" s="1"/>
  <c r="BM29" i="20" s="1"/>
  <c r="BN29" i="20" s="1"/>
  <c r="BO29" i="20" s="1"/>
  <c r="BP29" i="20" s="1"/>
  <c r="BQ29" i="20" s="1"/>
  <c r="E28" i="20"/>
  <c r="F28" i="20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AG28" i="20" s="1"/>
  <c r="AH28" i="20" s="1"/>
  <c r="AI28" i="20" s="1"/>
  <c r="AJ28" i="20" s="1"/>
  <c r="AK28" i="20" s="1"/>
  <c r="AL28" i="20" s="1"/>
  <c r="AM28" i="20" s="1"/>
  <c r="AN28" i="20" s="1"/>
  <c r="AO28" i="20" s="1"/>
  <c r="AP28" i="20" s="1"/>
  <c r="AQ28" i="20" s="1"/>
  <c r="AR28" i="20" s="1"/>
  <c r="AS28" i="20" s="1"/>
  <c r="AT28" i="20" s="1"/>
  <c r="AU28" i="20" s="1"/>
  <c r="AV28" i="20" s="1"/>
  <c r="AW28" i="20" s="1"/>
  <c r="AX28" i="20" s="1"/>
  <c r="AY28" i="20" s="1"/>
  <c r="AZ28" i="20" s="1"/>
  <c r="BA28" i="20" s="1"/>
  <c r="BB28" i="20" s="1"/>
  <c r="BC28" i="20" s="1"/>
  <c r="BD28" i="20" s="1"/>
  <c r="BE28" i="20" s="1"/>
  <c r="BF28" i="20" s="1"/>
  <c r="BG28" i="20" s="1"/>
  <c r="BH28" i="20" s="1"/>
  <c r="BI28" i="20" s="1"/>
  <c r="BJ28" i="20" s="1"/>
  <c r="BK28" i="20" s="1"/>
  <c r="BL28" i="20" s="1"/>
  <c r="BM28" i="20" s="1"/>
  <c r="BN28" i="20" s="1"/>
  <c r="BO28" i="20" s="1"/>
  <c r="BP28" i="20" s="1"/>
  <c r="BQ28" i="20" s="1"/>
  <c r="D27" i="20"/>
  <c r="E27" i="20" s="1"/>
  <c r="F27" i="20" s="1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Q27" i="20" s="1"/>
  <c r="R27" i="20" s="1"/>
  <c r="S27" i="20" s="1"/>
  <c r="T27" i="20" s="1"/>
  <c r="U27" i="20" s="1"/>
  <c r="V27" i="20" s="1"/>
  <c r="W27" i="20" s="1"/>
  <c r="X27" i="20" s="1"/>
  <c r="Y27" i="20" s="1"/>
  <c r="Z27" i="20" s="1"/>
  <c r="AA27" i="20" s="1"/>
  <c r="AB27" i="20" s="1"/>
  <c r="AC27" i="20" s="1"/>
  <c r="AD27" i="20" s="1"/>
  <c r="AE27" i="20" s="1"/>
  <c r="AF27" i="20" s="1"/>
  <c r="AG27" i="20" s="1"/>
  <c r="AH27" i="20" s="1"/>
  <c r="AI27" i="20" s="1"/>
  <c r="AJ27" i="20" s="1"/>
  <c r="AK27" i="20" s="1"/>
  <c r="AL27" i="20" s="1"/>
  <c r="AM27" i="20" s="1"/>
  <c r="AN27" i="20" s="1"/>
  <c r="AO27" i="20" s="1"/>
  <c r="AP27" i="20" s="1"/>
  <c r="AQ27" i="20" s="1"/>
  <c r="AR27" i="20" s="1"/>
  <c r="AS27" i="20" s="1"/>
  <c r="AT27" i="20" s="1"/>
  <c r="AU27" i="20" s="1"/>
  <c r="AV27" i="20" s="1"/>
  <c r="AW27" i="20" s="1"/>
  <c r="AX27" i="20" s="1"/>
  <c r="AY27" i="20" s="1"/>
  <c r="AZ27" i="20" s="1"/>
  <c r="BA27" i="20" s="1"/>
  <c r="BB27" i="20" s="1"/>
  <c r="BC27" i="20" s="1"/>
  <c r="BD27" i="20" s="1"/>
  <c r="BE27" i="20" s="1"/>
  <c r="BF27" i="20" s="1"/>
  <c r="BG27" i="20" s="1"/>
  <c r="BH27" i="20" s="1"/>
  <c r="BI27" i="20" s="1"/>
  <c r="BJ27" i="20" s="1"/>
  <c r="BK27" i="20" s="1"/>
  <c r="BL27" i="20" s="1"/>
  <c r="BM27" i="20" s="1"/>
  <c r="BN27" i="20" s="1"/>
  <c r="BO27" i="20" s="1"/>
  <c r="BP27" i="20" s="1"/>
  <c r="BQ27" i="20" s="1"/>
  <c r="D26" i="20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AG26" i="20" s="1"/>
  <c r="AH26" i="20" s="1"/>
  <c r="AI26" i="20" s="1"/>
  <c r="AJ26" i="20" s="1"/>
  <c r="AK26" i="20" s="1"/>
  <c r="AL26" i="20" s="1"/>
  <c r="AM26" i="20" s="1"/>
  <c r="AN26" i="20" s="1"/>
  <c r="AO26" i="20" s="1"/>
  <c r="AP26" i="20" s="1"/>
  <c r="AQ26" i="20" s="1"/>
  <c r="AR26" i="20" s="1"/>
  <c r="AS26" i="20" s="1"/>
  <c r="AT26" i="20" s="1"/>
  <c r="AU26" i="20" s="1"/>
  <c r="AV26" i="20" s="1"/>
  <c r="AW26" i="20" s="1"/>
  <c r="AX26" i="20" s="1"/>
  <c r="AY26" i="20" s="1"/>
  <c r="AZ26" i="20" s="1"/>
  <c r="BA26" i="20" s="1"/>
  <c r="BB26" i="20" s="1"/>
  <c r="BC26" i="20" s="1"/>
  <c r="BD26" i="20" s="1"/>
  <c r="BE26" i="20" s="1"/>
  <c r="BF26" i="20" s="1"/>
  <c r="BG26" i="20" s="1"/>
  <c r="BH26" i="20" s="1"/>
  <c r="BI26" i="20" s="1"/>
  <c r="BJ26" i="20" s="1"/>
  <c r="BK26" i="20" s="1"/>
  <c r="BL26" i="20" s="1"/>
  <c r="BM26" i="20" s="1"/>
  <c r="BN26" i="20" s="1"/>
  <c r="BO26" i="20" s="1"/>
  <c r="BP26" i="20" s="1"/>
  <c r="BQ26" i="20" s="1"/>
  <c r="C25" i="20"/>
  <c r="D25" i="20" s="1"/>
  <c r="E25" i="20" s="1"/>
  <c r="F25" i="20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W25" i="20" s="1"/>
  <c r="X25" i="20" s="1"/>
  <c r="Y25" i="20" s="1"/>
  <c r="Z25" i="20" s="1"/>
  <c r="AA25" i="20" s="1"/>
  <c r="AB25" i="20" s="1"/>
  <c r="AC25" i="20" s="1"/>
  <c r="AD25" i="20" s="1"/>
  <c r="AE25" i="20" s="1"/>
  <c r="AF25" i="20" s="1"/>
  <c r="AG25" i="20" s="1"/>
  <c r="AH25" i="20" s="1"/>
  <c r="AI25" i="20" s="1"/>
  <c r="AJ25" i="20" s="1"/>
  <c r="AK25" i="20" s="1"/>
  <c r="AL25" i="20" s="1"/>
  <c r="AM25" i="20" s="1"/>
  <c r="AN25" i="20" s="1"/>
  <c r="AO25" i="20" s="1"/>
  <c r="AP25" i="20" s="1"/>
  <c r="AQ25" i="20" s="1"/>
  <c r="AR25" i="20" s="1"/>
  <c r="AS25" i="20" s="1"/>
  <c r="AT25" i="20" s="1"/>
  <c r="AU25" i="20" s="1"/>
  <c r="AV25" i="20" s="1"/>
  <c r="AW25" i="20" s="1"/>
  <c r="AX25" i="20" s="1"/>
  <c r="AY25" i="20" s="1"/>
  <c r="AZ25" i="20" s="1"/>
  <c r="BA25" i="20" s="1"/>
  <c r="BB25" i="20" s="1"/>
  <c r="BC25" i="20" s="1"/>
  <c r="BD25" i="20" s="1"/>
  <c r="BE25" i="20" s="1"/>
  <c r="BF25" i="20" s="1"/>
  <c r="BG25" i="20" s="1"/>
  <c r="BH25" i="20" s="1"/>
  <c r="BI25" i="20" s="1"/>
  <c r="BJ25" i="20" s="1"/>
  <c r="BK25" i="20" s="1"/>
  <c r="BL25" i="20" s="1"/>
  <c r="BM25" i="20" s="1"/>
  <c r="BN25" i="20" s="1"/>
  <c r="BO25" i="20" s="1"/>
  <c r="BP25" i="20" s="1"/>
  <c r="BQ25" i="20" s="1"/>
  <c r="CA102" i="20"/>
  <c r="BZ102" i="20"/>
  <c r="BY102" i="20"/>
  <c r="BX102" i="20"/>
  <c r="BW102" i="20"/>
  <c r="BV102" i="20"/>
  <c r="BU102" i="20"/>
  <c r="BT102" i="20"/>
  <c r="BS102" i="20"/>
  <c r="BR102" i="20"/>
  <c r="BQ102" i="20"/>
  <c r="BP102" i="20"/>
  <c r="CA81" i="20"/>
  <c r="BZ81" i="20"/>
  <c r="BY81" i="20"/>
  <c r="BX81" i="20"/>
  <c r="BW81" i="20"/>
  <c r="BV81" i="20"/>
  <c r="BU81" i="20"/>
  <c r="BT81" i="20"/>
  <c r="BS81" i="20"/>
  <c r="BR81" i="20"/>
  <c r="BQ81" i="20"/>
  <c r="BP81" i="20"/>
  <c r="CB80" i="20"/>
  <c r="CB79" i="20"/>
  <c r="CB77" i="20"/>
  <c r="CB76" i="20"/>
  <c r="CB73" i="20"/>
  <c r="CB72" i="20"/>
  <c r="CB71" i="20"/>
  <c r="CB70" i="20"/>
  <c r="CB69" i="20"/>
  <c r="CB68" i="20"/>
  <c r="CB67" i="20"/>
  <c r="CB66" i="20"/>
  <c r="CB65" i="20"/>
  <c r="CA60" i="20"/>
  <c r="BZ60" i="20"/>
  <c r="BY60" i="20"/>
  <c r="BX60" i="20"/>
  <c r="BW60" i="20"/>
  <c r="BV60" i="20"/>
  <c r="BU60" i="20"/>
  <c r="BT60" i="20"/>
  <c r="BS60" i="20"/>
  <c r="BR60" i="20"/>
  <c r="BQ60" i="20"/>
  <c r="BP60" i="20"/>
  <c r="CB59" i="20"/>
  <c r="CB58" i="20"/>
  <c r="CB56" i="20"/>
  <c r="CB55" i="20"/>
  <c r="CB52" i="20"/>
  <c r="CB51" i="20"/>
  <c r="CB50" i="20"/>
  <c r="CB49" i="20"/>
  <c r="CB48" i="20"/>
  <c r="CB47" i="20"/>
  <c r="CB46" i="20"/>
  <c r="CB45" i="20"/>
  <c r="CB44" i="20"/>
  <c r="CA20" i="20"/>
  <c r="BZ20" i="20"/>
  <c r="BY20" i="20"/>
  <c r="BX20" i="20"/>
  <c r="BW20" i="20"/>
  <c r="BV20" i="20"/>
  <c r="BU20" i="20"/>
  <c r="BT20" i="20"/>
  <c r="BS20" i="20"/>
  <c r="BR20" i="20"/>
  <c r="BQ20" i="20"/>
  <c r="BP20" i="20"/>
  <c r="BO102" i="20"/>
  <c r="BO60" i="20"/>
  <c r="BO20" i="20"/>
  <c r="BN20" i="20"/>
  <c r="BN60" i="20"/>
  <c r="BN102" i="20"/>
  <c r="BM60" i="20"/>
  <c r="BM20" i="20"/>
  <c r="BM102" i="20"/>
  <c r="BL60" i="20"/>
  <c r="BL20" i="20"/>
  <c r="BL102" i="20"/>
  <c r="BK60" i="20"/>
  <c r="BK20" i="20"/>
  <c r="BK102" i="20"/>
  <c r="BJ60" i="20"/>
  <c r="BJ20" i="20"/>
  <c r="BJ102" i="20"/>
  <c r="BI20" i="20"/>
  <c r="BI60" i="20"/>
  <c r="BI102" i="20"/>
  <c r="BH60" i="20"/>
  <c r="BH20" i="20"/>
  <c r="BH102" i="20"/>
  <c r="BG60" i="20"/>
  <c r="BG20" i="20"/>
  <c r="BG102" i="20"/>
  <c r="BF60" i="20"/>
  <c r="BF20" i="20"/>
  <c r="BF102" i="20"/>
  <c r="BE60" i="20"/>
  <c r="BE20" i="20"/>
  <c r="BE102" i="20"/>
  <c r="BD60" i="20"/>
  <c r="BD20" i="20"/>
  <c r="BD102" i="20"/>
  <c r="BO81" i="20"/>
  <c r="BN81" i="20"/>
  <c r="BM81" i="20"/>
  <c r="BL81" i="20"/>
  <c r="BK81" i="20"/>
  <c r="BJ81" i="20"/>
  <c r="BI81" i="20"/>
  <c r="BH81" i="20"/>
  <c r="BG81" i="20"/>
  <c r="BF81" i="20"/>
  <c r="BE81" i="20"/>
  <c r="BD81" i="20"/>
  <c r="BC81" i="20"/>
  <c r="BC60" i="20"/>
  <c r="BC20" i="20"/>
  <c r="BC102" i="20"/>
  <c r="BB81" i="20"/>
  <c r="BB60" i="20"/>
  <c r="BB20" i="20"/>
  <c r="BB102" i="20"/>
  <c r="BA20" i="20"/>
  <c r="BA81" i="20"/>
  <c r="BA60" i="20"/>
  <c r="BA102" i="20"/>
  <c r="AZ81" i="20"/>
  <c r="AZ60" i="20"/>
  <c r="AZ20" i="20"/>
  <c r="AZ102" i="20"/>
  <c r="AY81" i="20"/>
  <c r="AY60" i="20"/>
  <c r="AY20" i="20"/>
  <c r="AY102" i="20"/>
  <c r="AX81" i="20"/>
  <c r="AX60" i="20"/>
  <c r="AX20" i="20"/>
  <c r="AX102" i="20"/>
  <c r="AW81" i="20"/>
  <c r="AW60" i="20"/>
  <c r="AW20" i="20"/>
  <c r="AW102" i="20"/>
  <c r="AV81" i="20"/>
  <c r="AV60" i="20"/>
  <c r="AV20" i="20"/>
  <c r="AV102" i="20"/>
  <c r="AU81" i="20"/>
  <c r="AU60" i="20"/>
  <c r="AU20" i="20"/>
  <c r="AU102" i="20"/>
  <c r="AT20" i="20"/>
  <c r="AT60" i="20"/>
  <c r="AT81" i="20"/>
  <c r="AT102" i="20"/>
  <c r="AS20" i="20"/>
  <c r="AS60" i="20"/>
  <c r="AS81" i="20"/>
  <c r="AS102" i="20"/>
  <c r="AR81" i="20"/>
  <c r="AR60" i="20"/>
  <c r="AR20" i="20"/>
  <c r="AR102" i="20"/>
  <c r="AQ20" i="20"/>
  <c r="AQ81" i="20"/>
  <c r="AQ60" i="20"/>
  <c r="AQ102" i="20"/>
  <c r="AP81" i="20"/>
  <c r="AP60" i="20"/>
  <c r="AP20" i="20"/>
  <c r="AP102" i="20"/>
  <c r="AO81" i="20"/>
  <c r="AO60" i="20"/>
  <c r="AO20" i="20"/>
  <c r="AO102" i="20"/>
  <c r="AN81" i="20"/>
  <c r="AN60" i="20"/>
  <c r="AN20" i="20"/>
  <c r="AN102" i="20"/>
  <c r="AM81" i="20"/>
  <c r="AM60" i="20"/>
  <c r="AM20" i="20"/>
  <c r="AM102" i="20"/>
  <c r="AI102" i="20"/>
  <c r="AH102" i="20"/>
  <c r="AJ81" i="20"/>
  <c r="AI81" i="20"/>
  <c r="AH81" i="20"/>
  <c r="AJ20" i="20"/>
  <c r="AI20" i="20"/>
  <c r="AH20" i="20"/>
  <c r="AH60" i="20"/>
  <c r="AI60" i="20"/>
  <c r="AJ60" i="20"/>
  <c r="AK60" i="20"/>
  <c r="AL102" i="20"/>
  <c r="AL81" i="20"/>
  <c r="AL60" i="20"/>
  <c r="AL20" i="20"/>
  <c r="AK20" i="20"/>
  <c r="AK81" i="20"/>
  <c r="AK102" i="20"/>
  <c r="AJ102" i="20"/>
  <c r="AG81" i="20"/>
  <c r="AG60" i="20"/>
  <c r="AG20" i="20"/>
  <c r="AG102" i="20"/>
  <c r="AF81" i="20"/>
  <c r="AF60" i="20"/>
  <c r="AF20" i="20"/>
  <c r="AF102" i="20"/>
  <c r="AE81" i="20"/>
  <c r="AE60" i="20"/>
  <c r="AE20" i="20"/>
  <c r="AE102" i="20"/>
  <c r="AD81" i="20"/>
  <c r="AD60" i="20"/>
  <c r="AD20" i="20"/>
  <c r="AD102" i="20"/>
  <c r="AC81" i="20"/>
  <c r="AC60" i="20"/>
  <c r="AC20" i="20"/>
  <c r="AC102" i="20"/>
  <c r="AB81" i="20"/>
  <c r="AB60" i="20"/>
  <c r="AB20" i="20"/>
  <c r="AB102" i="20"/>
  <c r="AA81" i="20"/>
  <c r="AA60" i="20"/>
  <c r="AA20" i="20"/>
  <c r="AA102" i="20"/>
  <c r="B60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Q102" i="20"/>
  <c r="R102" i="20"/>
  <c r="S102" i="20"/>
  <c r="T102" i="20"/>
  <c r="U102" i="20"/>
  <c r="V102" i="20"/>
  <c r="W102" i="20"/>
  <c r="X102" i="20"/>
  <c r="Y102" i="20"/>
  <c r="Z102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B81" i="20"/>
  <c r="F29" i="20"/>
  <c r="G29" i="20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V29" i="20" s="1"/>
  <c r="W29" i="20" s="1"/>
  <c r="X29" i="20" s="1"/>
  <c r="Y29" i="20" s="1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B20" i="20"/>
  <c r="CB60" i="20"/>
  <c r="CB81" i="20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P45" i="13"/>
  <c r="AO45" i="13"/>
  <c r="AN45" i="13"/>
  <c r="AR45" i="13"/>
  <c r="AQ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B44" i="13"/>
  <c r="B45" i="13" s="1"/>
  <c r="L45" i="13"/>
  <c r="K45" i="13"/>
  <c r="J45" i="13"/>
  <c r="I45" i="13"/>
  <c r="H45" i="13"/>
  <c r="G45" i="13"/>
  <c r="F45" i="13"/>
  <c r="E45" i="13"/>
  <c r="D45" i="13"/>
  <c r="C45" i="13"/>
  <c r="BV10" i="1"/>
  <c r="CH10" i="1"/>
  <c r="CH9" i="1"/>
  <c r="H7" i="1"/>
  <c r="H10" i="1" s="1"/>
  <c r="I7" i="1"/>
  <c r="J7" i="1"/>
  <c r="K7" i="1"/>
  <c r="CH7" i="1"/>
  <c r="CH6" i="1"/>
  <c r="CH5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P10" i="1"/>
  <c r="AO10" i="1"/>
  <c r="AN10" i="1"/>
  <c r="AR10" i="1"/>
  <c r="AQ10" i="1"/>
  <c r="AM10" i="1"/>
  <c r="AL10" i="1"/>
  <c r="E13" i="1" s="1"/>
  <c r="B10" i="1"/>
  <c r="B13" i="1" s="1"/>
  <c r="AF10" i="1"/>
  <c r="AD10" i="1"/>
  <c r="AC10" i="1"/>
  <c r="AB10" i="1"/>
  <c r="AE10" i="1"/>
  <c r="Z10" i="1"/>
  <c r="AA10" i="1"/>
  <c r="AG10" i="1"/>
  <c r="AH10" i="1"/>
  <c r="AI10" i="1"/>
  <c r="AJ10" i="1"/>
  <c r="AK10" i="1"/>
  <c r="D13" i="1"/>
  <c r="Y10" i="1"/>
  <c r="X10" i="1"/>
  <c r="W10" i="1"/>
  <c r="V10" i="1"/>
  <c r="U10" i="1"/>
  <c r="P10" i="1"/>
  <c r="C10" i="1"/>
  <c r="D10" i="1"/>
  <c r="E10" i="1"/>
  <c r="F10" i="1"/>
  <c r="G10" i="1"/>
  <c r="L10" i="1"/>
  <c r="M10" i="1"/>
  <c r="N10" i="1"/>
  <c r="O10" i="1"/>
  <c r="C13" i="1" s="1"/>
  <c r="Q10" i="1"/>
  <c r="R10" i="1"/>
  <c r="S10" i="1"/>
  <c r="T10" i="1"/>
  <c r="K10" i="1"/>
  <c r="I10" i="1"/>
  <c r="J10" i="1"/>
  <c r="AX16" i="8"/>
  <c r="AY16" i="8"/>
  <c r="AX10" i="8"/>
  <c r="D22" i="8"/>
  <c r="D21" i="8"/>
  <c r="D20" i="8"/>
  <c r="Z16" i="8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C20" i="8"/>
  <c r="C21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B22" i="8"/>
  <c r="R17" i="8"/>
  <c r="C22" i="8" s="1"/>
  <c r="Q10" i="8"/>
  <c r="R10" i="8"/>
  <c r="S10" i="8" s="1"/>
  <c r="T10" i="8" s="1"/>
  <c r="U10" i="8" s="1"/>
  <c r="V10" i="8" s="1"/>
  <c r="W10" i="8" s="1"/>
  <c r="X10" i="8" s="1"/>
  <c r="Y10" i="8" s="1"/>
  <c r="Z10" i="8" s="1"/>
  <c r="AA10" i="8" s="1"/>
  <c r="AB10" i="8" s="1"/>
  <c r="AC10" i="8" s="1"/>
  <c r="AD10" i="8" s="1"/>
  <c r="AE10" i="8" s="1"/>
  <c r="AF10" i="8" s="1"/>
  <c r="AG10" i="8" s="1"/>
  <c r="AH10" i="8" s="1"/>
  <c r="AI10" i="8" s="1"/>
  <c r="AJ10" i="8" s="1"/>
  <c r="Q4" i="8"/>
  <c r="R4" i="8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BF4" i="8" s="1"/>
  <c r="BG4" i="8" s="1"/>
  <c r="F11" i="8"/>
  <c r="G11" i="8"/>
  <c r="H11" i="8"/>
  <c r="B21" i="8" s="1"/>
  <c r="I11" i="8"/>
  <c r="J11" i="8"/>
  <c r="K11" i="8"/>
  <c r="L11" i="8"/>
  <c r="M11" i="8"/>
  <c r="N11" i="8"/>
  <c r="O11" i="8"/>
  <c r="F5" i="8"/>
  <c r="B20" i="8" s="1"/>
  <c r="G5" i="8"/>
  <c r="H5" i="8"/>
  <c r="I5" i="8"/>
  <c r="J5" i="8"/>
  <c r="K5" i="8"/>
  <c r="L5" i="8"/>
  <c r="M5" i="8"/>
  <c r="N5" i="8"/>
  <c r="O5" i="8"/>
  <c r="BJ5" i="34"/>
  <c r="BK5" i="34"/>
  <c r="CJ17" i="9"/>
  <c r="AY11" i="9"/>
  <c r="AZ11" i="9"/>
  <c r="BA11" i="9" s="1"/>
  <c r="BB11" i="9" s="1"/>
  <c r="BC11" i="9" s="1"/>
  <c r="BD11" i="9" s="1"/>
  <c r="BE11" i="9" s="1"/>
  <c r="BF11" i="9" s="1"/>
  <c r="BG11" i="9" s="1"/>
  <c r="BH11" i="9" s="1"/>
  <c r="BI11" i="9" s="1"/>
  <c r="BJ11" i="9" s="1"/>
  <c r="BK11" i="9" s="1"/>
  <c r="BL11" i="9" s="1"/>
  <c r="BM11" i="9" s="1"/>
  <c r="BN11" i="9" s="1"/>
  <c r="BO11" i="9" s="1"/>
  <c r="BP11" i="9" s="1"/>
  <c r="BQ11" i="9" s="1"/>
  <c r="BR11" i="9" s="1"/>
  <c r="BS11" i="9" s="1"/>
  <c r="BT11" i="9" s="1"/>
  <c r="BU11" i="9" s="1"/>
  <c r="BV11" i="9" s="1"/>
  <c r="BW11" i="9" s="1"/>
  <c r="BX11" i="9" s="1"/>
  <c r="BY11" i="9" s="1"/>
  <c r="BZ11" i="9" s="1"/>
  <c r="CA11" i="9" s="1"/>
  <c r="CB11" i="9" s="1"/>
  <c r="CC11" i="9" s="1"/>
  <c r="CD11" i="9" s="1"/>
  <c r="CE11" i="9" s="1"/>
  <c r="CF11" i="9" s="1"/>
  <c r="CG11" i="9" s="1"/>
  <c r="CH11" i="9" s="1"/>
  <c r="CI11" i="9" s="1"/>
  <c r="CJ11" i="9" s="1"/>
  <c r="BX5" i="9"/>
  <c r="BY5" i="9" s="1"/>
  <c r="BZ5" i="9" s="1"/>
  <c r="CA5" i="9" s="1"/>
  <c r="CB5" i="9" s="1"/>
  <c r="CC5" i="9" s="1"/>
  <c r="CD5" i="9" s="1"/>
  <c r="CE5" i="9" s="1"/>
  <c r="CF5" i="9" s="1"/>
  <c r="CG5" i="9" s="1"/>
  <c r="CH5" i="9" s="1"/>
  <c r="CI5" i="9" s="1"/>
  <c r="CJ5" i="9" s="1"/>
  <c r="CF16" i="9"/>
  <c r="CG16" i="9"/>
  <c r="CH16" i="9"/>
  <c r="CI17" i="9" s="1"/>
  <c r="CU4" i="9"/>
  <c r="CE17" i="9"/>
  <c r="CD17" i="9"/>
  <c r="CC17" i="9"/>
  <c r="CB17" i="9"/>
  <c r="CA17" i="9"/>
  <c r="BZ17" i="9"/>
  <c r="BY17" i="9"/>
  <c r="BX17" i="9"/>
  <c r="BW17" i="9"/>
  <c r="BV17" i="9"/>
  <c r="BT17" i="9"/>
  <c r="BS17" i="9"/>
  <c r="BQ16" i="9"/>
  <c r="BP17" i="9"/>
  <c r="BD17" i="9"/>
  <c r="AZ16" i="9"/>
  <c r="BA16" i="9"/>
  <c r="BB16" i="9"/>
  <c r="BC16" i="9" s="1"/>
  <c r="BD16" i="9" s="1"/>
  <c r="BE16" i="9" s="1"/>
  <c r="BF16" i="9" s="1"/>
  <c r="BG16" i="9" s="1"/>
  <c r="BH16" i="9" s="1"/>
  <c r="BI16" i="9" s="1"/>
  <c r="BJ16" i="9" s="1"/>
  <c r="BK16" i="9" s="1"/>
  <c r="BL16" i="9" s="1"/>
  <c r="BM16" i="9" s="1"/>
  <c r="BN16" i="9" s="1"/>
  <c r="BO17" i="9" s="1"/>
  <c r="D20" i="9"/>
  <c r="AI10" i="9"/>
  <c r="AI16" i="9"/>
  <c r="AJ16" i="9" s="1"/>
  <c r="AK16" i="9" s="1"/>
  <c r="AL16" i="9" s="1"/>
  <c r="AM16" i="9" s="1"/>
  <c r="AN16" i="9" s="1"/>
  <c r="AE16" i="9"/>
  <c r="AF16" i="9"/>
  <c r="AG16" i="9"/>
  <c r="AA17" i="9"/>
  <c r="C20" i="9"/>
  <c r="B21" i="9"/>
  <c r="D87" i="9"/>
  <c r="D88" i="9"/>
  <c r="D89" i="9"/>
  <c r="D90" i="9"/>
  <c r="D91" i="9"/>
  <c r="D96" i="9"/>
  <c r="D97" i="9"/>
  <c r="D98" i="9"/>
  <c r="D99" i="9"/>
  <c r="D100" i="9"/>
  <c r="U11" i="9"/>
  <c r="X4" i="9"/>
  <c r="B20" i="9"/>
  <c r="Z5" i="9"/>
  <c r="AA5" i="9" s="1"/>
  <c r="AB5" i="9" s="1"/>
  <c r="AC5" i="9" s="1"/>
  <c r="AD5" i="9" s="1"/>
  <c r="AE5" i="9" s="1"/>
  <c r="AF5" i="9" s="1"/>
  <c r="AG5" i="9" s="1"/>
  <c r="AH5" i="9" s="1"/>
  <c r="AI5" i="9" s="1"/>
  <c r="AJ5" i="9" s="1"/>
  <c r="AK5" i="9" s="1"/>
  <c r="AL5" i="9" s="1"/>
  <c r="AM5" i="9" s="1"/>
  <c r="AN5" i="9" s="1"/>
  <c r="AO5" i="9" s="1"/>
  <c r="AP5" i="9" s="1"/>
  <c r="AQ5" i="9" s="1"/>
  <c r="AR5" i="9" s="1"/>
  <c r="AS5" i="9" s="1"/>
  <c r="AT5" i="9" s="1"/>
  <c r="AU5" i="9" s="1"/>
  <c r="AV5" i="9" s="1"/>
  <c r="AW5" i="9" s="1"/>
  <c r="AX5" i="9" s="1"/>
  <c r="AY5" i="9" s="1"/>
  <c r="AZ5" i="9" s="1"/>
  <c r="BA5" i="9" s="1"/>
  <c r="BB5" i="9" s="1"/>
  <c r="BC5" i="9" s="1"/>
  <c r="BD5" i="9" s="1"/>
  <c r="BE5" i="9" s="1"/>
  <c r="BF5" i="9" s="1"/>
  <c r="BG5" i="9" s="1"/>
  <c r="BH5" i="9" s="1"/>
  <c r="BI5" i="9" s="1"/>
  <c r="BJ5" i="9" s="1"/>
  <c r="BK5" i="9" s="1"/>
  <c r="BL5" i="9" s="1"/>
  <c r="BM5" i="9" s="1"/>
  <c r="BN5" i="9" s="1"/>
  <c r="BO5" i="9" s="1"/>
  <c r="BP5" i="9" s="1"/>
  <c r="BQ5" i="9" s="1"/>
  <c r="BR5" i="9" s="1"/>
  <c r="BS5" i="9" s="1"/>
  <c r="BT5" i="9" s="1"/>
  <c r="BU5" i="9" s="1"/>
  <c r="BV5" i="9" s="1"/>
  <c r="BW4" i="9" s="1"/>
  <c r="Z17" i="9"/>
  <c r="Y17" i="9"/>
  <c r="X17" i="9"/>
  <c r="B22" i="9" s="1"/>
  <c r="W17" i="9"/>
  <c r="B48" i="13" l="1"/>
  <c r="CH8" i="1"/>
  <c r="CH11" i="1" s="1"/>
  <c r="P15" i="15"/>
  <c r="Q15" i="15"/>
  <c r="AG15" i="15"/>
  <c r="AF15" i="15"/>
  <c r="X15" i="15"/>
  <c r="Y15" i="15"/>
  <c r="AK7" i="15"/>
  <c r="AL7" i="15"/>
  <c r="BG15" i="15"/>
  <c r="BH15" i="15"/>
  <c r="G4" i="22"/>
  <c r="CI26" i="21"/>
  <c r="C5" i="11"/>
  <c r="D8" i="11"/>
  <c r="J15" i="15"/>
  <c r="R15" i="15"/>
  <c r="S15" i="15"/>
  <c r="Y7" i="15"/>
  <c r="Z7" i="15"/>
  <c r="AB7" i="15"/>
  <c r="W7" i="15"/>
  <c r="X7" i="15"/>
  <c r="BA15" i="15"/>
  <c r="BE15" i="15"/>
  <c r="BF15" i="15"/>
  <c r="BL15" i="15"/>
  <c r="BM4" i="21"/>
  <c r="AW4" i="21"/>
  <c r="AG4" i="21"/>
  <c r="Q4" i="21"/>
  <c r="CA4" i="21"/>
  <c r="H7" i="15"/>
  <c r="AE15" i="15"/>
  <c r="U15" i="15"/>
  <c r="V15" i="15"/>
  <c r="AE7" i="15"/>
  <c r="AD7" i="15"/>
  <c r="AZ7" i="15"/>
  <c r="BA7" i="15"/>
  <c r="BB7" i="15"/>
  <c r="BC7" i="15"/>
  <c r="BO15" i="15"/>
  <c r="BR7" i="15"/>
  <c r="BS7" i="15"/>
  <c r="B36" i="11"/>
  <c r="CE4" i="21"/>
  <c r="CH4" i="21" s="1"/>
  <c r="CH6" i="21"/>
  <c r="BW4" i="21"/>
  <c r="Y4" i="22"/>
  <c r="AI4" i="22"/>
  <c r="BJ7" i="15"/>
  <c r="BK7" i="15"/>
  <c r="BK15" i="15"/>
  <c r="BM7" i="15"/>
  <c r="BQ15" i="15"/>
  <c r="C32" i="11"/>
  <c r="B4" i="21"/>
  <c r="CI6" i="21"/>
  <c r="CH41" i="21"/>
  <c r="CH26" i="21"/>
  <c r="I4" i="22"/>
  <c r="BS4" i="22"/>
  <c r="AN29" i="19"/>
  <c r="J7" i="15"/>
  <c r="BR4" i="22"/>
  <c r="BY4" i="22"/>
  <c r="CE4" i="22"/>
  <c r="Y31" i="19"/>
  <c r="V34" i="19"/>
  <c r="U49" i="19"/>
  <c r="AZ4" i="22"/>
  <c r="BL4" i="22"/>
  <c r="BW4" i="22"/>
  <c r="CI4" i="21" l="1"/>
  <c r="AO29" i="19"/>
  <c r="Z31" i="19"/>
  <c r="Y49" i="19"/>
  <c r="W34" i="19"/>
  <c r="W49" i="19" s="1"/>
  <c r="V49" i="19"/>
  <c r="B5" i="11"/>
  <c r="B8" i="11" s="1"/>
  <c r="C8" i="11"/>
  <c r="AA31" i="19" l="1"/>
  <c r="Z49" i="19"/>
  <c r="AP29" i="19"/>
  <c r="AQ29" i="19" l="1"/>
  <c r="AR29" i="19" s="1"/>
  <c r="AA49" i="19"/>
  <c r="AB31" i="19"/>
  <c r="AB49" i="19" l="1"/>
  <c r="AC31" i="19"/>
  <c r="AS29" i="19"/>
  <c r="AT29" i="19" l="1"/>
  <c r="AD31" i="19"/>
  <c r="AC49" i="19"/>
  <c r="AU29" i="19" l="1"/>
  <c r="AE31" i="19"/>
  <c r="AD49" i="19"/>
  <c r="AE49" i="19" l="1"/>
  <c r="AF31" i="19"/>
  <c r="AV29" i="19"/>
  <c r="AW29" i="19" l="1"/>
  <c r="AF49" i="19"/>
  <c r="AG31" i="19"/>
  <c r="AH31" i="19" l="1"/>
  <c r="AG49" i="19"/>
  <c r="AX29" i="19"/>
  <c r="AY29" i="19" l="1"/>
  <c r="AH49" i="19"/>
  <c r="AI31" i="19"/>
  <c r="AI49" i="19" l="1"/>
  <c r="AJ31" i="19"/>
  <c r="AZ29" i="19"/>
  <c r="BA29" i="19" l="1"/>
  <c r="AJ49" i="19"/>
  <c r="AK31" i="19"/>
  <c r="AL31" i="19" l="1"/>
  <c r="AK49" i="19"/>
  <c r="BB29" i="19"/>
  <c r="BC29" i="19" l="1"/>
  <c r="AM31" i="19"/>
  <c r="AL49" i="19"/>
  <c r="AN31" i="19" l="1"/>
  <c r="AM49" i="19"/>
  <c r="BD29" i="19"/>
  <c r="BE29" i="19" l="1"/>
  <c r="AO31" i="19"/>
  <c r="AN49" i="19"/>
  <c r="AP31" i="19" l="1"/>
  <c r="AO49" i="19"/>
  <c r="BF29" i="19"/>
  <c r="BG29" i="19" l="1"/>
  <c r="AQ31" i="19"/>
  <c r="AP49" i="19"/>
  <c r="AQ49" i="19" l="1"/>
  <c r="AR31" i="19"/>
  <c r="BH29" i="19"/>
  <c r="BI29" i="19" l="1"/>
  <c r="AS31" i="19"/>
  <c r="AR49" i="19"/>
  <c r="AT31" i="19" l="1"/>
  <c r="AS49" i="19"/>
  <c r="BJ29" i="19"/>
  <c r="BK29" i="19" l="1"/>
  <c r="AU31" i="19"/>
  <c r="AT49" i="19"/>
  <c r="AV31" i="19" l="1"/>
  <c r="AU49" i="19"/>
  <c r="BL29" i="19"/>
  <c r="BM29" i="19" l="1"/>
  <c r="AW31" i="19"/>
  <c r="AV49" i="19"/>
  <c r="AX31" i="19" l="1"/>
  <c r="AW49" i="19"/>
  <c r="BN29" i="19"/>
  <c r="BM49" i="19"/>
  <c r="BN49" i="19" l="1"/>
  <c r="BO29" i="19"/>
  <c r="BO49" i="19" s="1"/>
  <c r="AY31" i="19"/>
  <c r="AX49" i="19"/>
  <c r="AZ31" i="19" l="1"/>
  <c r="AY49" i="19"/>
  <c r="BA31" i="19" l="1"/>
  <c r="AZ49" i="19"/>
  <c r="BB31" i="19" l="1"/>
  <c r="BA49" i="19"/>
  <c r="BC31" i="19" l="1"/>
  <c r="BB49" i="19"/>
  <c r="BD31" i="19" l="1"/>
  <c r="BC49" i="19"/>
  <c r="BE31" i="19" l="1"/>
  <c r="BD49" i="19"/>
  <c r="BF31" i="19" l="1"/>
  <c r="BE49" i="19"/>
  <c r="BG31" i="19" l="1"/>
  <c r="BF49" i="19"/>
  <c r="BH31" i="19" l="1"/>
  <c r="BG49" i="19"/>
  <c r="BI31" i="19" l="1"/>
  <c r="BH49" i="19"/>
  <c r="BJ31" i="19" l="1"/>
  <c r="BI49" i="19"/>
  <c r="BK31" i="19" l="1"/>
  <c r="BJ49" i="19"/>
  <c r="BL31" i="19" l="1"/>
  <c r="BL49" i="19" s="1"/>
  <c r="BK49" i="19"/>
</calcChain>
</file>

<file path=xl/comments1.xml><?xml version="1.0" encoding="utf-8"?>
<comments xmlns="http://schemas.openxmlformats.org/spreadsheetml/2006/main">
  <authors>
    <author>MDoviak</author>
    <author>Meredith Doviak</author>
  </authors>
  <commentList>
    <comment ref="BO5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Reagan Library</t>
        </r>
      </text>
    </comment>
    <comment ref="BR13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Nixon Library
Reagan Library</t>
        </r>
      </text>
    </comment>
    <comment ref="BV13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Carter Library Instagram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@FOIA_Ombuds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Ford Library (@Ford_Library)
Hoover Library (@HooverPresLib)
Nixon Library (@NixonLibrary)</t>
        </r>
      </text>
    </comment>
    <comment ref="BV14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Women's Affinity Group Twitter</t>
        </r>
      </text>
    </comment>
    <comment ref="BP16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Discovering LGBTQ History</t>
        </r>
      </text>
    </comment>
    <comment ref="BR16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Nixon Library</t>
        </r>
      </text>
    </comment>
    <comment ref="BV16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Women's Affinity Group Tumblr</t>
        </r>
      </text>
    </comment>
    <comment ref="BR18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Nixon Library
</t>
        </r>
      </text>
    </comment>
    <comment ref="BP22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Reagan Library
</t>
        </r>
      </text>
    </comment>
    <comment ref="BQ27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Presidential Libraries</t>
        </r>
      </text>
    </comment>
  </commentList>
</comments>
</file>

<file path=xl/comments2.xml><?xml version="1.0" encoding="utf-8"?>
<comments xmlns="http://schemas.openxmlformats.org/spreadsheetml/2006/main">
  <authors>
    <author>MDoviak</author>
    <author>HRUSSO</author>
    <author>NRosamilia-style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Retired account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Retired account</t>
        </r>
      </text>
    </comment>
    <comment ref="AP27" authorId="1" shapeId="0">
      <text>
        <r>
          <rPr>
            <b/>
            <sz val="9"/>
            <color indexed="81"/>
            <rFont val="Tahoma"/>
            <family val="2"/>
          </rPr>
          <t>HRUSSO:</t>
        </r>
        <r>
          <rPr>
            <sz val="9"/>
            <color indexed="81"/>
            <rFont val="Tahoma"/>
            <family val="2"/>
          </rPr>
          <t xml:space="preserve">
Formerly JFK_1963 to date and previous.</t>
        </r>
      </text>
    </comment>
    <comment ref="D108" authorId="2" shapeId="0">
      <text>
        <r>
          <rPr>
            <b/>
            <sz val="8"/>
            <color indexed="81"/>
            <rFont val="Tahoma"/>
            <family val="2"/>
          </rPr>
          <t>NRosamilia-style:</t>
        </r>
        <r>
          <rPr>
            <sz val="8"/>
            <color indexed="81"/>
            <rFont val="Tahoma"/>
            <family val="2"/>
          </rPr>
          <t xml:space="preserve">
*Estimate - Page taken down</t>
        </r>
      </text>
    </comment>
  </commentList>
</comments>
</file>

<file path=xl/comments3.xml><?xml version="1.0" encoding="utf-8"?>
<comments xmlns="http://schemas.openxmlformats.org/spreadsheetml/2006/main">
  <authors>
    <author>rbutler</author>
  </authors>
  <commentList>
    <comment ref="Q3" authorId="0" shapeId="0">
      <text>
        <r>
          <rPr>
            <b/>
            <sz val="8"/>
            <color indexed="81"/>
            <rFont val="Tahoma"/>
            <family val="2"/>
          </rPr>
          <t>Beginning in January "Active Users" has been replaced with "Reach".  This figure includes a wider variety of interactions and so will read slightly higher from now on.</t>
        </r>
      </text>
    </comment>
  </commentList>
</comments>
</file>

<file path=xl/comments4.xml><?xml version="1.0" encoding="utf-8"?>
<comments xmlns="http://schemas.openxmlformats.org/spreadsheetml/2006/main">
  <authors>
    <author>rbutler</author>
  </authors>
  <commentList>
    <comment ref="Q3" authorId="0" shapeId="0">
      <text>
        <r>
          <rPr>
            <b/>
            <sz val="8"/>
            <color indexed="81"/>
            <rFont val="Tahoma"/>
            <family val="2"/>
          </rPr>
          <t>Beginning in January "Post Views" has been replaced with "Impressions".  This figure includes a wider variety of interactions and so will read slightly higher from now on.</t>
        </r>
      </text>
    </comment>
  </commentList>
</comments>
</file>

<file path=xl/comments5.xml><?xml version="1.0" encoding="utf-8"?>
<comments xmlns="http://schemas.openxmlformats.org/spreadsheetml/2006/main">
  <authors>
    <author>MDoviak</author>
  </authors>
  <commentList>
    <comment ref="AQ3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Add Nixon Library</t>
        </r>
      </text>
    </comment>
    <comment ref="BC3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Add Nixon Library</t>
        </r>
      </text>
    </comment>
  </commentList>
</comments>
</file>

<file path=xl/sharedStrings.xml><?xml version="1.0" encoding="utf-8"?>
<sst xmlns="http://schemas.openxmlformats.org/spreadsheetml/2006/main" count="6079" uniqueCount="1469">
  <si>
    <t>Pearl Harbor: Why Was the Attack a Surprise?</t>
  </si>
  <si>
    <t>404 Engagements / 6 Retweets / 22 Likes</t>
    <phoneticPr fontId="64" type="noConversion"/>
  </si>
  <si>
    <t>619 Engagements / 50 Retweets / 33 Likes</t>
    <phoneticPr fontId="64" type="noConversion"/>
  </si>
  <si>
    <t>343 Engagements / 21 Retweets / 15 Likes</t>
    <phoneticPr fontId="64" type="noConversion"/>
  </si>
  <si>
    <t>520 Engagements / 18 Retweets / 20 Likes</t>
    <phoneticPr fontId="64" type="noConversion"/>
  </si>
  <si>
    <t>Luncheon and ALSO dinner on #Thanksgiving? President Truman did both in 1947: https://t.co/HUg8Mjukux #ThanksMenu @TrumanLibrary https://t.co/FJHD0okMho</t>
  </si>
  <si>
    <t>Gno-matter what, preserving our records comes first! https://t.co/MBUWJRSph0 #archives #preservation #gnomes https://t.co/MHRbQDiduZ</t>
  </si>
  <si>
    <t>During #WWII aliens of German, Italian, or Japanese nationality had to obtain a Certificate of ID https://t.co/O1j8l87RmA #RightsAndJustice https://t.co/TDiHtnjN1O</t>
  </si>
  <si>
    <r>
      <t xml:space="preserve">Top 5 Most Viewed YouTube Videos In </t>
    </r>
    <r>
      <rPr>
        <b/>
        <sz val="13.2"/>
        <color indexed="8"/>
        <rFont val="Calibri"/>
        <family val="2"/>
      </rPr>
      <t>November</t>
    </r>
    <phoneticPr fontId="64" type="noConversion"/>
  </si>
  <si>
    <r>
      <t xml:space="preserve">Top 5 Instagram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</si>
  <si>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t>GWB Library</t>
    <phoneticPr fontId="64" type="noConversion"/>
  </si>
  <si>
    <t>GWB Library</t>
    <phoneticPr fontId="64" type="noConversion"/>
  </si>
  <si>
    <t>US National Archives</t>
    <phoneticPr fontId="64" type="noConversion"/>
  </si>
  <si>
    <t>US National Archives</t>
    <phoneticPr fontId="64" type="noConversion"/>
  </si>
  <si>
    <t>705,753 Reach / 45,984 Likes Comments &amp; Shares</t>
    <phoneticPr fontId="64" type="noConversion"/>
  </si>
  <si>
    <t xml:space="preserve">Happy Birthday, Mrs. Laura Bush! </t>
  </si>
  <si>
    <t>Happy Anniversary!</t>
  </si>
  <si>
    <t>431,964 Reach / 15,928 Likes Comments &amp; Shares</t>
    <phoneticPr fontId="64" type="noConversion"/>
  </si>
  <si>
    <t>280,946 Reach / 7,859 Likes Comments &amp; Shares</t>
    <phoneticPr fontId="64" type="noConversion"/>
  </si>
  <si>
    <t>219,179 Reach / 13,120 Likes Comments &amp; Shares</t>
    <phoneticPr fontId="64" type="noConversion"/>
  </si>
  <si>
    <t>79,812 Reach / 2,165 Likes Comments &amp; Shares</t>
    <phoneticPr fontId="64" type="noConversion"/>
  </si>
  <si>
    <t>225th Anniversary of the Ratification of the Bill of Rights</t>
  </si>
  <si>
    <t xml:space="preserve">Happy Anniversary to President George W. Bush and Mrs. Laura Bush! </t>
  </si>
  <si>
    <t xml:space="preserve">US Nat Archives </t>
    <phoneticPr fontId="64" type="noConversion"/>
  </si>
  <si>
    <t xml:space="preserve">Japanese Veteran Photograph </t>
  </si>
  <si>
    <t xml:space="preserve">Japanese Veteran Photograph </t>
    <phoneticPr fontId="64" type="noConversion"/>
  </si>
  <si>
    <t xml:space="preserve">Montebello, California, 12/01/1957 </t>
  </si>
  <si>
    <t>Colorado Springs, Colorado 08/09/1964</t>
  </si>
  <si>
    <t>River Forest, Illinois, 01/01/1958 - 01/10/1958</t>
  </si>
  <si>
    <t>Duncansville, Texas, 12/12/1957</t>
  </si>
  <si>
    <t xml:space="preserve">Veteran with Replaced Medals </t>
  </si>
  <si>
    <t>Chinese Immigrants Photograph</t>
  </si>
  <si>
    <t xml:space="preserve">Corporal Lloyd Heller's Film </t>
  </si>
  <si>
    <t>JFK Election Collection</t>
  </si>
  <si>
    <t>Archives Staff</t>
    <phoneticPr fontId="64" type="noConversion"/>
  </si>
  <si>
    <t>445 Engagements / 9 Retweets / 11 Likes</t>
    <phoneticPr fontId="64" type="noConversion"/>
  </si>
  <si>
    <r>
      <t xml:space="preserve">Top 5 Facebook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</si>
  <si>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r>
      <t xml:space="preserve">Top 5 Tweets from @USNatArchives in </t>
    </r>
    <r>
      <rPr>
        <b/>
        <sz val="13.2"/>
        <color indexed="8"/>
        <rFont val="Calibri"/>
        <family val="2"/>
      </rPr>
      <t>November</t>
    </r>
    <r>
      <rPr>
        <b/>
        <sz val="13.2"/>
        <color rgb="FF000000"/>
        <rFont val="Calibri"/>
        <family val="2"/>
        <scheme val="minor"/>
      </rPr>
      <t xml:space="preserve"> (data based on "engagements" in Twitter Analytics)</t>
    </r>
    <phoneticPr fontId="64" type="noConversion"/>
  </si>
  <si>
    <t>We've passed this on to our Security Office--we're glad to hear you had a great experience!</t>
  </si>
  <si>
    <t>They hold our collective memory. #AskAnArchivist</t>
  </si>
  <si>
    <t>Make your #Election2016 prediction with this map of the #ElectoralCollege: https://t.co/Y3WJrHjuqO</t>
  </si>
  <si>
    <t>USNatArchives</t>
    <phoneticPr fontId="64" type="noConversion"/>
  </si>
  <si>
    <t>USNatArchives</t>
    <phoneticPr fontId="64" type="noConversion"/>
  </si>
  <si>
    <t>USNatArchives</t>
    <phoneticPr fontId="64" type="noConversion"/>
  </si>
  <si>
    <t>Burned Document</t>
  </si>
  <si>
    <t xml:space="preserve">White House Garage </t>
  </si>
  <si>
    <t xml:space="preserve">Happy Birthday, Eleanor Roosevelt! </t>
  </si>
  <si>
    <t>Day of Infamy: FDR's Response on December 7, 1941</t>
  </si>
  <si>
    <t>A Third Term?</t>
  </si>
  <si>
    <t>Carting the Charters</t>
  </si>
  <si>
    <t>Running for Office: Candidates, Campaigns, and Political Cartoons</t>
  </si>
  <si>
    <t>Campaign 1972: Nixon Through the Lens</t>
  </si>
  <si>
    <t>President Harry S. Truman and the 1948 Election</t>
  </si>
  <si>
    <t>Campaign Paraphernalia 1976 Jimmy Carter Presidential Election</t>
  </si>
  <si>
    <t>World War I: A Soldier's Story</t>
  </si>
  <si>
    <t>Amending America: LGBTQ Human and Civil Rights</t>
  </si>
  <si>
    <t>Amending America: The Shape of our Government</t>
  </si>
  <si>
    <t>Historic American Buildings Survey</t>
  </si>
  <si>
    <t>Alert America!</t>
  </si>
  <si>
    <t>Vincent Astor</t>
  </si>
  <si>
    <t>1984: Reagan's Landslide Victory</t>
  </si>
  <si>
    <t>Leaving a Legacy: FDR and The Roots of the Presidential Library System</t>
  </si>
  <si>
    <t>Amending America: Civil Rights and Individual Freedom</t>
  </si>
  <si>
    <r>
      <t>November</t>
    </r>
    <r>
      <rPr>
        <b/>
        <sz val="12.1"/>
        <color rgb="FF000000"/>
        <rFont val="Calibri"/>
        <family val="2"/>
        <scheme val="minor"/>
      </rPr>
      <t xml:space="preserve"> FY17</t>
    </r>
    <phoneticPr fontId="64" type="noConversion"/>
  </si>
  <si>
    <r>
      <t xml:space="preserve">Top 5 Most Viewed Blog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</si>
  <si>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t>143,176 Reach / 5,776 Likes Comments &amp; Shares</t>
  </si>
  <si>
    <t>Got questions about the #ElectoralCollege? Check out our FAQ: https://t.co/R7h7sUe0Rh @ElectoralCollge #election2016 https://t.co/EkRt2mADCo</t>
  </si>
  <si>
    <t>Got questions about the #ElectoralCollege? Check out our FAQ: https://t.co/R7h7sUe0Rh @ElectoralCollge  #election2016 https://t.co/wjdejEDoZE</t>
  </si>
  <si>
    <t>Fidel Castro’s childhood plea to President Roosevelt</t>
  </si>
  <si>
    <t xml:space="preserve">Prologue </t>
    <phoneticPr fontId="64" type="noConversion"/>
  </si>
  <si>
    <t xml:space="preserve">Prologue </t>
    <phoneticPr fontId="64" type="noConversion"/>
  </si>
  <si>
    <t xml:space="preserve">Prologue </t>
    <phoneticPr fontId="64" type="noConversion"/>
  </si>
  <si>
    <t>Gemini XII Mission Image</t>
  </si>
  <si>
    <t xml:space="preserve">JFK Quote </t>
  </si>
  <si>
    <t>JFK Library</t>
    <phoneticPr fontId="64" type="noConversion"/>
  </si>
  <si>
    <t xml:space="preserve">Chinese Immigrants Photograph </t>
  </si>
  <si>
    <t>US Nat Archives</t>
    <phoneticPr fontId="64" type="noConversion"/>
  </si>
  <si>
    <t>National Bison Day</t>
  </si>
  <si>
    <r>
      <t xml:space="preserve">Top 5 Tumblr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</si>
  <si>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t>Today's Document</t>
    <phoneticPr fontId="64" type="noConversion"/>
  </si>
  <si>
    <t>Forward with Roosevelt</t>
    <phoneticPr fontId="64" type="noConversion"/>
  </si>
  <si>
    <t>Hoover Heads</t>
    <phoneticPr fontId="64" type="noConversion"/>
  </si>
  <si>
    <t>Unwritten</t>
    <phoneticPr fontId="64" type="noConversion"/>
  </si>
  <si>
    <t>FDR’s Right Hand Woman</t>
  </si>
  <si>
    <t>Telegram Scam</t>
  </si>
  <si>
    <t>The Art of WWI Camouflage (Photos)</t>
  </si>
  <si>
    <t>USNatArchives</t>
    <phoneticPr fontId="64" type="noConversion"/>
  </si>
  <si>
    <t>USNatArchives</t>
    <phoneticPr fontId="64" type="noConversion"/>
  </si>
  <si>
    <t>500 Engagements / 5 Retweets / 27 Likes</t>
    <phoneticPr fontId="64" type="noConversion"/>
  </si>
  <si>
    <t>513 Engagements / 4 Retweets / 25 Likes</t>
    <phoneticPr fontId="64" type="noConversion"/>
  </si>
  <si>
    <t>16 Engagements / 0 Retweets / 0 Likes</t>
    <phoneticPr fontId="64" type="noConversion"/>
  </si>
  <si>
    <t>Engagements/Retweets/Favorites or Likes</t>
    <phoneticPr fontId="64" type="noConversion"/>
  </si>
  <si>
    <t>10 Engagements / 1 Retweets / 1 Likes</t>
    <phoneticPr fontId="64" type="noConversion"/>
  </si>
  <si>
    <t>484 Engagements / 18 Retweets / 15 Likes</t>
    <phoneticPr fontId="64" type="noConversion"/>
  </si>
  <si>
    <t>707 Engagements / 25 Retweets / 58 Likes</t>
  </si>
  <si>
    <t>8 Engagements / 0 Retweets / 2 Likes</t>
  </si>
  <si>
    <t>For today's #ElectionCollection challenge, we're sharing photos from the campaign trail! @Bush41Library https://t.co/lCRtgG63sk</t>
  </si>
  <si>
    <t>4 Engagements / 0 Retweets / 0 Likes</t>
  </si>
  <si>
    <t>NARA Roof</t>
    <phoneticPr fontId="64" type="noConversion"/>
  </si>
  <si>
    <t xml:space="preserve">Happy Birthday to Mae Jemison! </t>
  </si>
  <si>
    <t>National Manufacturing Day</t>
  </si>
  <si>
    <t>October FY17</t>
  </si>
  <si>
    <t>Top 5 Instagram Posts in October</t>
  </si>
  <si>
    <t>TOTAL</t>
    <phoneticPr fontId="64" type="noConversion"/>
  </si>
  <si>
    <t>Sep</t>
    <phoneticPr fontId="64" type="noConversion"/>
  </si>
  <si>
    <t>FY17</t>
    <phoneticPr fontId="64" type="noConversion"/>
  </si>
  <si>
    <t>510 Likes</t>
  </si>
  <si>
    <t>US Air Service Pilot</t>
  </si>
  <si>
    <t>The Papers of Rose Wilder Lane</t>
  </si>
  <si>
    <t>National Hispanic Heritage Month</t>
  </si>
  <si>
    <t>Education Update</t>
  </si>
  <si>
    <t>It's Almost Constitution Day!</t>
  </si>
  <si>
    <t>Rare Photo of Lincoln at Gettysburg</t>
  </si>
  <si>
    <t>The "Pocket Constitution"make a comeback</t>
  </si>
  <si>
    <t>George W. Bush on Labor Day</t>
  </si>
  <si>
    <t>Unwritten</t>
    <phoneticPr fontId="64" type="noConversion"/>
  </si>
  <si>
    <t xml:space="preserve">Louis Zamperini: The Story of a True American Hero  </t>
  </si>
  <si>
    <t>Teddy Roosevelt and Abraham Lincoln</t>
  </si>
  <si>
    <t>The Election of 1800</t>
  </si>
  <si>
    <t>90,913 Reach / 22,013 Likes Comments &amp; Shares</t>
  </si>
  <si>
    <t>George W. Bush Gathers Information on 9/11</t>
  </si>
  <si>
    <t>89,048 Reach / 3,657 Likes Comments &amp; Shares</t>
  </si>
  <si>
    <t>The Constitution Comes to National Archives</t>
  </si>
  <si>
    <t>80,398 Reach / 3,319 Likes Comments &amp; Shares</t>
  </si>
  <si>
    <t>September 11th Exhibit</t>
  </si>
  <si>
    <t>History is INCREDIBLE! #ArchivesSleepover https://t.co/kAXxllYrUr</t>
  </si>
  <si>
    <t>Then you can mail the letter and we send them to the President! #archivessleepover https://t.co/pD1p8qU44M</t>
  </si>
  <si>
    <t>The First Televised Kennedy/Nixon Debate</t>
  </si>
  <si>
    <t>@valderie Oh dear! The requirement of a child is something of an impediment for hopeful attendees, it's true.</t>
  </si>
  <si>
    <t>1483 Engagements / 96 Retweets / 143 Likes</t>
  </si>
  <si>
    <t>NASA Broomstick Photo</t>
  </si>
  <si>
    <t xml:space="preserve">Archives Sleepover </t>
  </si>
  <si>
    <t>American Archives Month</t>
  </si>
  <si>
    <t>US National Archives</t>
    <phoneticPr fontId="64" type="noConversion"/>
  </si>
  <si>
    <t>65,523 Reach / 1,664 Likes Comments &amp; Shares</t>
    <phoneticPr fontId="64" type="noConversion"/>
  </si>
  <si>
    <t>98,858 Reach / 4,133 Likes Comments &amp; Shares</t>
    <phoneticPr fontId="64" type="noConversion"/>
  </si>
  <si>
    <t>GWB at Yankee Stadium</t>
  </si>
  <si>
    <t>112,894 Reach / 5,373 Likes Comments &amp; Shares</t>
    <phoneticPr fontId="64" type="noConversion"/>
  </si>
  <si>
    <t xml:space="preserve">Happy Halloween </t>
  </si>
  <si>
    <t>Reach/Likes, Comments &amp; Shares</t>
    <phoneticPr fontId="64" type="noConversion"/>
  </si>
  <si>
    <t>60,622 Reach / 2,327 Likes Comments &amp; Shares</t>
    <phoneticPr fontId="64" type="noConversion"/>
  </si>
  <si>
    <t>GWB at New Ballpark</t>
  </si>
  <si>
    <t>GWB Library</t>
    <phoneticPr fontId="64" type="noConversion"/>
  </si>
  <si>
    <t>GWB Library</t>
    <phoneticPr fontId="64" type="noConversion"/>
  </si>
  <si>
    <t xml:space="preserve">Private Snafu in "Censored.", 1944  </t>
  </si>
  <si>
    <t xml:space="preserve">Valley of Tennesse, 1944  </t>
  </si>
  <si>
    <t>Top 5 Tweets from @USNatArchives in October (data based on "engagements" in Twitter Analytics)</t>
    <phoneticPr fontId="64" type="noConversion"/>
  </si>
  <si>
    <t>The Gems of Record Group 242-Foreign Records Seized</t>
  </si>
  <si>
    <t>A First Lady on the Front Lines</t>
  </si>
  <si>
    <t>Rebooting the Social Media Strategy for National Archives</t>
  </si>
  <si>
    <t>The Seizure of European Records during World War II</t>
  </si>
  <si>
    <t>806,015 Reach / 21,864 Likes Comments &amp; Shares</t>
  </si>
  <si>
    <t>Happy 100th Birthday to the National Park Service!</t>
  </si>
  <si>
    <t>197,587 Reach / 4,464 Likes Comments &amp; Shares</t>
  </si>
  <si>
    <t>The 1906 Olympic Games in Athens</t>
  </si>
  <si>
    <t>351 Engagements / 23 RT / 32 Likes</t>
  </si>
  <si>
    <t>The 19th amendment was ratified today in 1920.</t>
  </si>
  <si>
    <t>134,072 Reach / 6,528 Likes Comments &amp; Shares</t>
  </si>
  <si>
    <t>Purple Heart Day.</t>
  </si>
  <si>
    <t>111,404 Reach / 7,672 Likes Comments &amp; Shares</t>
  </si>
  <si>
    <t>Laura Bush: A Real First Lady Pin.</t>
  </si>
  <si>
    <t>639 Notes/Reblogs</t>
  </si>
  <si>
    <t>FDR Library</t>
    <phoneticPr fontId="64" type="noConversion"/>
  </si>
  <si>
    <t>US Nat Archives</t>
    <phoneticPr fontId="64" type="noConversion"/>
  </si>
  <si>
    <t>Top 5 Tumblr Posts In October</t>
    <phoneticPr fontId="64" type="noConversion"/>
  </si>
  <si>
    <t>Today's Document</t>
    <phoneticPr fontId="64" type="noConversion"/>
  </si>
  <si>
    <t>Today's Document</t>
    <phoneticPr fontId="64" type="noConversion"/>
  </si>
  <si>
    <t xml:space="preserve">Today's Document </t>
    <phoneticPr fontId="64" type="noConversion"/>
  </si>
  <si>
    <t>NASA Broomstick Photo, 1977</t>
  </si>
  <si>
    <t xml:space="preserve">Washington's Letter </t>
  </si>
  <si>
    <t xml:space="preserve">Black Panther </t>
  </si>
  <si>
    <t>Pageviews</t>
    <phoneticPr fontId="64" type="noConversion"/>
  </si>
  <si>
    <t xml:space="preserve">The True Story behind the Gettysburg Sharpshooter  </t>
  </si>
  <si>
    <t>Prologue</t>
    <phoneticPr fontId="64" type="noConversion"/>
  </si>
  <si>
    <t xml:space="preserve">Prologue </t>
    <phoneticPr fontId="64" type="noConversion"/>
  </si>
  <si>
    <t>563 Engagements / 16 Retweets / 49 Likes</t>
  </si>
  <si>
    <t>He turns 70 today, but President Clinton's just 3 years old in this photo from @WJCLibrary https://t.co/yxwp9H1BZt</t>
  </si>
  <si>
    <t>381 Engagements / 2 Retweets / 12 Likes</t>
  </si>
  <si>
    <t>US National Archives</t>
    <phoneticPr fontId="64" type="noConversion"/>
  </si>
  <si>
    <t>16 Engagements / 0 Retweets / 1 Likes</t>
    <phoneticPr fontId="64" type="noConversion"/>
  </si>
  <si>
    <t>204,196 Reach / 9226 Likes Comments &amp; Shares</t>
    <phoneticPr fontId="64" type="noConversion"/>
  </si>
  <si>
    <t>120,949 Reach / 3721 Likes Comments &amp; Shares</t>
    <phoneticPr fontId="64" type="noConversion"/>
  </si>
  <si>
    <t>The Expatriation Act in 1907</t>
  </si>
  <si>
    <t>651 Engagements / 20 Retweets / 28 Likes</t>
  </si>
  <si>
    <t>President Nixon's last lunch in the White House: via @NixonLibrary #foodhistory #CottageCheese https://t.co/FZ70bgEhiq</t>
  </si>
  <si>
    <t>Top 5 Instagram Posts in September</t>
  </si>
  <si>
    <t>734 Likes</t>
  </si>
  <si>
    <t>George H.W. Bush Campaign Trail</t>
  </si>
  <si>
    <t>Reagan Library</t>
  </si>
  <si>
    <t>501 Likes</t>
  </si>
  <si>
    <t>Reagan T-shirt</t>
  </si>
  <si>
    <t>498 Likes</t>
  </si>
  <si>
    <t>'I Like Ike' Cup</t>
  </si>
  <si>
    <t>475 Likes</t>
  </si>
  <si>
    <t>Constitution Day</t>
  </si>
  <si>
    <t>468 Likes</t>
  </si>
  <si>
    <t>FY17</t>
  </si>
  <si>
    <t>FY2017</t>
  </si>
  <si>
    <t>First Lady Pins</t>
  </si>
  <si>
    <t>Got your outfit ready for #July4th?</t>
  </si>
  <si>
    <t>2,447 Engagements / 66 RT / 44 Likes</t>
  </si>
  <si>
    <t>411 Engagements / 8 RT / 13 Likes</t>
  </si>
  <si>
    <t>484 Engagements / 6 RT / 24 Likes</t>
  </si>
  <si>
    <t>403 Engagements / 11 RT / 20 Likes</t>
  </si>
  <si>
    <t>12 Engagements / 0 RT / 2 Likes</t>
  </si>
  <si>
    <t>Top 10 Most Viewed YouTube Videos In June</t>
  </si>
  <si>
    <t>July FY16</t>
  </si>
  <si>
    <t>Top 10 Most Viewed YouTube Videos In July</t>
  </si>
  <si>
    <t>National Park Service Turns 100</t>
  </si>
  <si>
    <t>Marriage in Minnesota 1970</t>
  </si>
  <si>
    <t>95%: Describing the National Archives' Holdings</t>
  </si>
  <si>
    <t>The Last Hands to Touch the Declaration of Independence</t>
  </si>
  <si>
    <t>Cracking the Glass Ceiling: Margaret Chase Smith and Shirley Chisholm</t>
  </si>
  <si>
    <t>The Approach of World War II: A View from the U.S. Embassy in Poland</t>
  </si>
  <si>
    <t>Private Snafu in Censored, 1944</t>
  </si>
  <si>
    <t>80,067 Reach / 2,233 Likes Comments &amp; Shares</t>
  </si>
  <si>
    <t>2916 Notes/Reblogs</t>
  </si>
  <si>
    <t>All Crossings to New York Closed</t>
  </si>
  <si>
    <t>808 Notes/Reblogs</t>
  </si>
  <si>
    <t>Tie Vote for Presidents</t>
  </si>
  <si>
    <t>692 Notes/Reblogs</t>
  </si>
  <si>
    <t>Shadowy Towers of World Trade Center rise behind St. Paul’s Chapel, ca. 1973.</t>
  </si>
  <si>
    <t>537 Notes/Reblogs</t>
  </si>
  <si>
    <t>Happy Birthday, John Coltrane!</t>
  </si>
  <si>
    <t>362 Notes/Reblogs</t>
  </si>
  <si>
    <t>A brief history of National Parents' Day</t>
  </si>
  <si>
    <t>I welcome any #PokemonGo Players who want to come to FDR Library</t>
  </si>
  <si>
    <t>5645 Engagements / 38 RT / 106 Likes</t>
  </si>
  <si>
    <t>7858 Engagements / 230 RT / 331 Likes</t>
  </si>
  <si>
    <t>57 Engagements / 2 RT / 5 Likes</t>
  </si>
  <si>
    <t>505 Engagements / 8 RT / 17 Likes</t>
  </si>
  <si>
    <t>Read letters citizens sent to #JFK after the 16th Street Baptist church bombing: https://t.co/vDfNz9Z43I @JFKLibrary https://t.co/NejySAfpK0</t>
  </si>
  <si>
    <t>Livestream Independence Day celebration</t>
  </si>
  <si>
    <t>George W Bush Presidential Library</t>
  </si>
  <si>
    <t>139,386 Reach / 8,710 Likes, Comments &amp; Shares</t>
  </si>
  <si>
    <t>July 4, 2007 George W Bush with WV Air National Guard</t>
  </si>
  <si>
    <t>1,171,729 Reach / 3,540 Likes, Comments &amp; Shares</t>
  </si>
  <si>
    <t>@MangoFangirl @BravesSocSt Well, it's a good place to start....</t>
  </si>
  <si>
    <t>414 Engagements / 20 Retweets / 44 Likes</t>
  </si>
  <si>
    <t>Processing a collection isn't always pretty--but results are worth it! https://t.co/J6I8Y5Ml7t #archives @JFKLibrary https://t.co/N1v8u6nhWq</t>
  </si>
  <si>
    <t>The True Story, 1945 (restored)</t>
  </si>
  <si>
    <t>Private Snafu in "Censored", 1944</t>
  </si>
  <si>
    <t>D-Day to Germany, 1924</t>
  </si>
  <si>
    <t>1697 Engagements / 194 RT / 154 Likes</t>
  </si>
  <si>
    <t>630 Engagements / 11 RT / 18 Likes</t>
  </si>
  <si>
    <t>495 Engagements / 5 RT / 11 Likes</t>
  </si>
  <si>
    <t>409 Engagements / 29 RT / 47 Likes</t>
  </si>
  <si>
    <t>383 Engagements / 32 RT / 29 Likes</t>
  </si>
  <si>
    <t>366 Engagements / 34 RT / 50 Likes</t>
  </si>
  <si>
    <t>351 Engagements / 40 RT / 45 Likes</t>
  </si>
  <si>
    <t>346 Engagements / 8 RT / 30 Likes</t>
  </si>
  <si>
    <t>Bush 41 Library (bush 41library)</t>
  </si>
  <si>
    <t>June FY16</t>
  </si>
  <si>
    <t>Introducing the Newly Redesigned DocsTeach.org</t>
  </si>
  <si>
    <t>"BEWARE: It's Addicting!" Citizen Scanning in the Innovation Hub</t>
  </si>
  <si>
    <t>The Unforgettable Calamity - 40th Anniversary of the Teton Dam Failure</t>
  </si>
  <si>
    <t>Snapshot USA: 1950 Census Enumeration District Maps</t>
  </si>
  <si>
    <t>Images of the Week: D-Day in Color</t>
  </si>
  <si>
    <t>Ronald Reagan Presidential Library</t>
  </si>
  <si>
    <t>One Hundred Years of the National Park Service</t>
  </si>
  <si>
    <t>631 Notes/Reblogs</t>
  </si>
  <si>
    <t>414 Notes/Reblogs</t>
  </si>
  <si>
    <t>Airship USS Akron in Flight</t>
  </si>
  <si>
    <t>400 Notes/Reblogs</t>
  </si>
  <si>
    <t>National Lighthouse Day</t>
  </si>
  <si>
    <t>345 Notes/Reblogs</t>
  </si>
  <si>
    <t>Crimes Against Butter</t>
  </si>
  <si>
    <t>Whew! It will be hot today in Dallas. President George W Bush at his ranch in Crawford, Texas</t>
  </si>
  <si>
    <t>119,548 Reach / 6,344 Reactions, Comments &amp; Shares</t>
  </si>
  <si>
    <t>George W. Bush riding a horse in 1949</t>
  </si>
  <si>
    <t>142,496 Reach / 9,964 Reactions, Comments &amp; Shares</t>
  </si>
  <si>
    <t>Happy Birthday, First Lady Barbara Bush!</t>
  </si>
  <si>
    <t>127,237 Reach / 9,161 Reactions, Comments &amp; Shares</t>
  </si>
  <si>
    <t>Fun from this week's #ElectionCollection https://t.co/pkgmNCFVgS #FirstLadies @OurPresidents @AmExperiencePBS https://t.co/QXp0luVxOR</t>
  </si>
  <si>
    <t>8 Engagements / 0 Retweets / 1 Likes</t>
  </si>
  <si>
    <t>@debjshaw @archivesfdn @googlearts Thank you for sharing!</t>
  </si>
  <si>
    <t>Congratulations to Ron Chernow, Thomas Kail and Lin Manuel-Miranda for being chosen for the 2016 Records of Achievement Award!</t>
  </si>
  <si>
    <t>Muhammad Ali</t>
  </si>
  <si>
    <t>D-Day in Color</t>
  </si>
  <si>
    <t>LGBTQ Archives</t>
  </si>
  <si>
    <t>@capefearmuseum @AmExperiencePBS So many beers in this week's challenge! #ElectionCollection</t>
  </si>
  <si>
    <t>Here is Germany</t>
  </si>
  <si>
    <t>Top 5 Instagram Posts in August</t>
  </si>
  <si>
    <t>Likes</t>
  </si>
  <si>
    <t>Post</t>
  </si>
  <si>
    <t>661 Likes</t>
  </si>
  <si>
    <t>Reporters Rushing to Announce Japanese Surrender</t>
  </si>
  <si>
    <t>608 Likes</t>
  </si>
  <si>
    <t>Nixon Bubble Gum Cigars</t>
  </si>
  <si>
    <t>546 Likes</t>
  </si>
  <si>
    <t>William McKinley's Brass Pin</t>
  </si>
  <si>
    <t>517 Likes</t>
  </si>
  <si>
    <t>World War I veteran Timothy Percy Patterson wrote to President Calvin Coolidge</t>
  </si>
  <si>
    <t>Happy 106th to Glacier National Park</t>
  </si>
  <si>
    <t>Aerial Photograph of Lower Manhattan in New York</t>
  </si>
  <si>
    <t>Susan Ford Showed the Beach Boys and their family around the State Floor</t>
  </si>
  <si>
    <t>Dr. Albert Einstein and Mrs. Elsa Einstein at Hopi House Grand Canyon</t>
  </si>
  <si>
    <t>Join "Amending America" Curators Christine Blackerby and Jennifer Johnson of the National Archives for a Tumblr #AnswerTime</t>
  </si>
  <si>
    <t>May the 4th be With You Celebrating Star Wars Day</t>
  </si>
  <si>
    <t>Writing your #mom a thank you note was not optional in 1919! (From the National Archives in Forth Worth) https://t.co/KQIumazYBu</t>
  </si>
  <si>
    <t>MaryLynn touched the #Declaration with her bare hands</t>
  </si>
  <si>
    <t>See the #Declaration of Independence AND collect some #pokeballs</t>
  </si>
  <si>
    <t>Even since that documentary, we're always ready!</t>
  </si>
  <si>
    <t>President Hoover's #doodleart began a pattern on #textiles: https://t.co/m4WMTcsFpL https://t.co/Y1eVqtyKCP</t>
  </si>
  <si>
    <t>RT @JFKLibrary: Congrats @bostoncollege class of 2016! JFK spoke at the Centennial Convocation in 1963. https://t.co/S79PHshox9</t>
  </si>
  <si>
    <t>RT @thisisarchives: It's graduation time! President Kennedy addresses graduates of @BostonCollege, 1963. ID 6341042 https://t.co/y4L5P4XIdY</t>
  </si>
  <si>
    <t>1728 Engagements / 24 RT / 49 Likes</t>
  </si>
  <si>
    <t>July 4, 1776</t>
  </si>
  <si>
    <t>Letter from Albert Einstein to Eleanor Roosevelt, 1941</t>
  </si>
  <si>
    <t>Gemini X Mission Images</t>
  </si>
  <si>
    <t>Margaret Chase Smith</t>
  </si>
  <si>
    <t>Virtual Student Foreign Service</t>
  </si>
  <si>
    <t>Harry Houdini's draft card is today's #archivesAtoZ document! https://t.co/A8bQZVwLsP #genealogy #WWI https://t.co/ZaZSFsKIFi</t>
  </si>
  <si>
    <t>210,410 Reach / 12,445 Likes, Comments &amp; Shares</t>
  </si>
  <si>
    <t>Happy Birthday, George W Bush</t>
  </si>
  <si>
    <t>178,974 Reach / 12,079 Likes, Comments &amp; Shares</t>
  </si>
  <si>
    <t>275,894 Reach / 8,791 Likes, Comments &amp; Shares</t>
  </si>
  <si>
    <t>Chief of Conservation MaryLynn Ritzenthaler</t>
  </si>
  <si>
    <t>Giphy</t>
  </si>
  <si>
    <t>August FY16</t>
  </si>
  <si>
    <t>September FY16</t>
  </si>
  <si>
    <t>Hidden Women: The Art of WW1 Camouflage (Photos)</t>
  </si>
  <si>
    <t>Prologue: Pieces of History</t>
  </si>
  <si>
    <t>1204 Engagements / 116 RT / 108 Likes</t>
  </si>
  <si>
    <t>The First Fighters in New Guinea, 1942-1944</t>
  </si>
  <si>
    <t>A Welcome to Britain, 1943</t>
  </si>
  <si>
    <t>May FY16</t>
  </si>
  <si>
    <t>Top 10 Most Viewed Blog Posts In May</t>
  </si>
  <si>
    <t>Top 10 Tweets from @USNatArchives in May (data based on "engagements" in Twitter Analytics)</t>
  </si>
  <si>
    <t>Top 10 Most Viewed YouTube Videos In May</t>
  </si>
  <si>
    <t>Qzzr</t>
  </si>
  <si>
    <t>Pinterest</t>
  </si>
  <si>
    <t>The Montgomery Bus Boycott</t>
  </si>
  <si>
    <t>Failure of the Equal Rights Amendment: The Feminist Fight of the 1970s</t>
  </si>
  <si>
    <t>Aftermath of Disaster: RMS Lusitania in Photographs</t>
  </si>
  <si>
    <t>Happy Mother's Day from the National Archives!</t>
  </si>
  <si>
    <t>A Worthy Resting Place: American Military Cemetaries Overseas</t>
  </si>
  <si>
    <t>126,540 Reach / 9,524 Reactions, Comments &amp; Shares</t>
  </si>
  <si>
    <t>Happy Birthday, President George H W Bush!</t>
  </si>
  <si>
    <t>227,418 Reach / 13,101 Reactions, Comments &amp; Shares</t>
  </si>
  <si>
    <t>"When It Was So Rough that You Couldn't Make It": Voting Rights in the Early 1960s</t>
  </si>
  <si>
    <t>Nixon Library</t>
  </si>
  <si>
    <t>Tumblrweed Times</t>
  </si>
  <si>
    <t>Victoria Woodhull nominated for President 1872</t>
  </si>
  <si>
    <t>Captain America</t>
  </si>
  <si>
    <t>The Hawaiian Islands, 1924</t>
  </si>
  <si>
    <t>W Were There When Nixon Met Elvis</t>
  </si>
  <si>
    <t>204,012 Reach / 12,620 Likes, Comments &amp; Shares</t>
  </si>
  <si>
    <t>Honoring Heros: the National Moment of Remembrance</t>
  </si>
  <si>
    <t>79,428 Reach / 10,524 Likes, Comments &amp; Shares</t>
  </si>
  <si>
    <t>June is #GreatOutdoors Month!</t>
  </si>
  <si>
    <t>Join me, Archivist of the United States, David Ferriero, for a Tumblr #AnswerTime!</t>
  </si>
  <si>
    <t>#HappyArmedForcesDay</t>
  </si>
  <si>
    <t>National Chocolate Chip Day - Laura Bush's Cowboy cookies</t>
  </si>
  <si>
    <t>238,548 Reach / 15,003 Likes, Comments &amp; Shares</t>
  </si>
  <si>
    <t>Dr. James Curran, Centers for Disease Control (CDC), June 19, 1981</t>
  </si>
  <si>
    <t>Sign the #Declaration of Independence online and share! https://t.co/Sr1kYmg82M #ArchivesJuly4 #July4 https://t.co/PaX896Tmes</t>
  </si>
  <si>
    <t>Sargent Shriver gets the Johnson Treatment</t>
  </si>
  <si>
    <t>Our Education staff can help you look like your #ArchivesJuly4 best self!</t>
  </si>
  <si>
    <t>We've already got our flag shirts washed and ironed</t>
  </si>
  <si>
    <t>310,966 Reach / 7,219 Likes, Comments &amp; Shares</t>
  </si>
  <si>
    <t>70,190 Reach / 1,258 Likes, Comments &amp; Shares</t>
  </si>
  <si>
    <t>Faces of Counterfeiters Past</t>
  </si>
  <si>
    <t>Record-Setting Amendment</t>
  </si>
  <si>
    <t>Civil War Era Maps of Captured and Abandoned Property</t>
  </si>
  <si>
    <t>Good Vibrations at the White House</t>
  </si>
  <si>
    <t>199, 585 Reach / 6,750 Reactions, Comments &amp; Shares</t>
  </si>
  <si>
    <t>120,944 Reach / 1,892 Reactions, Comments &amp; Shares</t>
  </si>
  <si>
    <t>105,463 Reach / 962 Reactions, Comments &amp; Shares</t>
  </si>
  <si>
    <t>66,212 Reach / 1,255 Reactions, Comments &amp; Shares</t>
  </si>
  <si>
    <t>59,172 Reach / 1,788 Reactions, Comments &amp; Shares</t>
  </si>
  <si>
    <t>53,935 Reach / 1,268 Reactions, Comments &amp; Shares</t>
  </si>
  <si>
    <t>49,685 Reach / 977 Reactions, Comments &amp; Shares</t>
  </si>
  <si>
    <t>44,576 Reach / 1,225 Reactions, Comments &amp; Shares</t>
  </si>
  <si>
    <t>Writing your #mom a thank you note was not optional in 1919! (From the National Archives in Forth Worth) https://t.co/g5Omhx99pJ</t>
  </si>
  <si>
    <t>38,932 Reach / 1,154 Reactions, Comments &amp; Shares</t>
  </si>
  <si>
    <t>National Park Week</t>
  </si>
  <si>
    <t>James Oneal</t>
  </si>
  <si>
    <t>Modesto Cartagena</t>
  </si>
  <si>
    <t>Queen Elizabeth meets Harry Truman</t>
  </si>
  <si>
    <t>Child Labor in history</t>
  </si>
  <si>
    <t>First Space Shuttle Mission</t>
  </si>
  <si>
    <t>San Francisco Earthquake</t>
  </si>
  <si>
    <t>Truamn to MacArthur: "You're Fired"</t>
  </si>
  <si>
    <t>Silent Sentinels picketing the White House</t>
  </si>
  <si>
    <t>Harriet Tubman</t>
  </si>
  <si>
    <t xml:space="preserve">National Bookmobile Day </t>
  </si>
  <si>
    <t>Nixon Presley Meeting</t>
  </si>
  <si>
    <t>These pins show the struggles and the dangers that black voters faced: https://t.co/9W51WqNbnR #civilrights #vote https://t.co/6XBlOKlEZN</t>
  </si>
  <si>
    <t>Clark Clifford reacting to MLK assassination</t>
  </si>
  <si>
    <t>LGBTQ Records</t>
  </si>
  <si>
    <t>734 Enagagements/Retweets/Favorites or Likes</t>
  </si>
  <si>
    <t>RT @JFKLibrary: Serving the proper wine is serious business for Social Secretary Letitia Baldrige. #NationalWineDay https://t.co/NQJUixQvzz</t>
  </si>
  <si>
    <t>Today! #SIYouthSummit takes on Japanese American incarceration during WWII: https://t.co/0uhreAa6Dl https://t.co/k5cIeiBZPq</t>
  </si>
  <si>
    <t>We're live over at @tumblr's Answer Time! Let's talk #Constitution, #AmendingAmerica https://t.co/vqi5dE7MBc https://t.co/peN8ICSbu3</t>
  </si>
  <si>
    <t>World Travel Wednesday</t>
  </si>
  <si>
    <t>Truman became president upon death of FDR</t>
  </si>
  <si>
    <t>How to Succeed with Brunettes, 1967</t>
  </si>
  <si>
    <t>905 Engagements/Retweets/Favorites</t>
  </si>
  <si>
    <t>656 Engagements/Retweets/Favorites</t>
  </si>
  <si>
    <t xml:space="preserve"> 488 Enagagements/Retweets/Favorites  </t>
  </si>
  <si>
    <t>Top 10 Facebook Posts In May</t>
  </si>
  <si>
    <t>Top 10 Tumblr Posts In May</t>
  </si>
  <si>
    <t>476 Engagements/Retweets/Favorites</t>
  </si>
  <si>
    <t xml:space="preserve">451 Enagagements/Retweets/Favorites </t>
  </si>
  <si>
    <t>432 Engagements/Retweets/Favorites</t>
  </si>
  <si>
    <t>357 Engagements/Retweets/Favorites</t>
  </si>
  <si>
    <t>Walt Whitman penned letter for dying soldier</t>
  </si>
  <si>
    <t>Women of World War I in photographs</t>
  </si>
  <si>
    <t>Voting age lowered to 18 video with Nixon</t>
  </si>
  <si>
    <t>Ronald and Nancy Reagan</t>
  </si>
  <si>
    <t>393,042 Reach / 11,474 Reactions, Comments &amp; Shares</t>
  </si>
  <si>
    <t>98,536 Reach / 3,607 Reactions, Comments &amp; Shares</t>
  </si>
  <si>
    <t>87,054 Reach / 681 Reactions, Comments &amp; Shares</t>
  </si>
  <si>
    <t>The Roosevelts and the House of Orange</t>
  </si>
  <si>
    <t>60,830 Reach / 1,328 Reactions, Comments &amp; Shares</t>
  </si>
  <si>
    <t>47,025 Reach / 1,490 Reactions, Comments &amp; Shares</t>
  </si>
  <si>
    <t>Preservation programs find</t>
  </si>
  <si>
    <t>Archives Employee Mabel Deutrich to celebrate Women's History Month</t>
  </si>
  <si>
    <t>Michelle Nichols, Star Trek star</t>
  </si>
  <si>
    <t>Parallel to the CCC were the "SheSheShe" camps, formally known as FERA Camps (Federal Emergency Relief Association)</t>
  </si>
  <si>
    <t>Navy Deck Logs line art</t>
  </si>
  <si>
    <t>Honoring Heroes on Memorial Day</t>
  </si>
  <si>
    <t>82,769 Reach / 3,182 Likes, Comments &amp; Shares</t>
  </si>
  <si>
    <t>#NationalPaintingWeek</t>
  </si>
  <si>
    <t>99,693 Reach / 6,035 Likes, Comments &amp; Shares</t>
  </si>
  <si>
    <t>April FY16</t>
  </si>
  <si>
    <t>Top 10 Most Viewed Blog Posts In April</t>
  </si>
  <si>
    <t>Top 10 Facebook Posts In April</t>
  </si>
  <si>
    <t>612,526 Reach / 26,297 Likes, Comments &amp; Shares</t>
  </si>
  <si>
    <t>Happy Mother's Day! Barbara and George Bush with George W. Bush</t>
  </si>
  <si>
    <t>79,126 Reach / 3,519 Likes, Comments &amp; Shares</t>
  </si>
  <si>
    <t>National Barbeque Month! Bush family backyard cookout</t>
  </si>
  <si>
    <t>6-year-old Macey Hensley visits the George W. Bush Presidential Library</t>
  </si>
  <si>
    <t>Map Minutes: Captured and Abandoned Property in the Post-Civil War South</t>
  </si>
  <si>
    <t>Faces of Counterfeiters Past: Mugshots from the United States Secret Service Collections</t>
  </si>
  <si>
    <t>Discovering LGBTQ History</t>
  </si>
  <si>
    <t>Truman History</t>
  </si>
  <si>
    <t>Text Message</t>
  </si>
  <si>
    <t>FDR Proclamation "An American Promise"</t>
  </si>
  <si>
    <t>Leap Day</t>
  </si>
  <si>
    <t>National Grilled Cheese Sandwich Day</t>
  </si>
  <si>
    <t>When A Workprint is the Only Print</t>
  </si>
  <si>
    <t>#ColorOurCollections</t>
  </si>
  <si>
    <t>THe Hoover Wedding Scandal</t>
  </si>
  <si>
    <t>The Death of a Lady: The USS Lexington (CV-2) at the Battle of the Coral Sea, Part 1: The Log</t>
  </si>
  <si>
    <t>March FY16</t>
  </si>
  <si>
    <t>Top 10 Most Viewed Blog Posts In March</t>
  </si>
  <si>
    <t>Top 10 Facebook Posts In March</t>
  </si>
  <si>
    <t>Top 10 Tumblr Posts In March</t>
  </si>
  <si>
    <t>Top 10 Tweets from @USNatArchives in March (data based on "engagements" in Twitter Analytics)</t>
  </si>
  <si>
    <t>Top 10 Most Viewed YouTube Videos In March</t>
  </si>
  <si>
    <t>10788*</t>
  </si>
  <si>
    <t>39,081 Reach / 968 Reactions, Comments &amp; Shares</t>
  </si>
  <si>
    <t>*cumulative number not matching monthly uploads. Mar number shows total uploads</t>
  </si>
  <si>
    <t>SNACcooperative</t>
  </si>
  <si>
    <t>Amending America: Why a Bill of Rights?</t>
  </si>
  <si>
    <t>The Women of World War I in Photographs</t>
  </si>
  <si>
    <t>Fidel Castro's childhood plea to President Roosevelt</t>
  </si>
  <si>
    <t>The Misadventures of a Soldier and His Bounty-Land Warrant</t>
  </si>
  <si>
    <t>The President on Broadway: FDR, George M. Cohan, and "I'd Rather Be Right"</t>
  </si>
  <si>
    <t>Follow That Banner</t>
  </si>
  <si>
    <t>Happy 120 to the Olympics</t>
  </si>
  <si>
    <t>Jackie Robinson Day</t>
  </si>
  <si>
    <t>FDR Death Remembrance</t>
  </si>
  <si>
    <t>Archives air freshener</t>
  </si>
  <si>
    <t>African American Life program</t>
  </si>
  <si>
    <t>What happens to film improperly stored</t>
  </si>
  <si>
    <t>Today's Doc</t>
  </si>
  <si>
    <t>Cherry Blossom Photo</t>
  </si>
  <si>
    <t>371 Enagagements/Retweets/Favorites or Likes</t>
  </si>
  <si>
    <t>368 Enagagements/Retweets/Favorites or Likes</t>
  </si>
  <si>
    <t>202 Enagagements/Retweets/Favorites or Likes</t>
  </si>
  <si>
    <t>170 Enagagements/Retweets/Favorites or Likes</t>
  </si>
  <si>
    <t>183 Enagagements/Retweets/Favorites or Likes</t>
  </si>
  <si>
    <t>182 Enagagements/Retweets/Favorites or Likes</t>
  </si>
  <si>
    <t>Transcribe-a-thon</t>
  </si>
  <si>
    <t>New catalog API</t>
  </si>
  <si>
    <t>Women Soldiers in the Civil War</t>
  </si>
  <si>
    <t>Fossils in the marble floor of A1</t>
  </si>
  <si>
    <t>Attempts to amend the Constitution</t>
  </si>
  <si>
    <t>Transcription challenge</t>
  </si>
  <si>
    <t xml:space="preserve"> 1,051 Engagements/Retweets/Favorites</t>
  </si>
  <si>
    <t>Top 5 Tweets from @USNatArchives in November (data based on "engagements" in Twitter Analytics)</t>
  </si>
  <si>
    <t>Lima Bean Loaf photo</t>
  </si>
  <si>
    <t>689 Engagements/Retweets/Favorites</t>
  </si>
  <si>
    <t>657 Engagements/Retweets/Favorites</t>
  </si>
  <si>
    <t>Subversive Flour Sacks of Thanks</t>
  </si>
  <si>
    <t>139,406 Reach / 4,492 Likes, Comments &amp; Shares</t>
  </si>
  <si>
    <t>David Bowie at the White House</t>
  </si>
  <si>
    <t>111,196 Reach / 1,005 Likes, Comments &amp; Shares</t>
  </si>
  <si>
    <t>"Four Freedoms" Speech remastered</t>
  </si>
  <si>
    <t>87,635 Reach / 2,917 Likes, Comments &amp; Shares</t>
  </si>
  <si>
    <t>Snow Photo</t>
  </si>
  <si>
    <t>Cabin Fever Remedies</t>
  </si>
  <si>
    <t>Launch and Learn: Our New History Hub Pilot Project</t>
  </si>
  <si>
    <t>The Wreck of Carroll A. Deering</t>
  </si>
  <si>
    <t>The "Four Freedoms" speech remastered</t>
  </si>
  <si>
    <t>2507 Engagements/Retweets/Favorites &amp; Likes</t>
  </si>
  <si>
    <t>801 Engagements/Retweets/Favorites &amp; Likes</t>
  </si>
  <si>
    <t>Snowstorm photo</t>
  </si>
  <si>
    <t>1144 Engagements/Retweets/Favorites &amp; Likes</t>
  </si>
  <si>
    <t>Coffee budget memo</t>
  </si>
  <si>
    <t>623 Engagements/Retweets/Favorites &amp; Likes</t>
  </si>
  <si>
    <t>Black College Life in the New Deal</t>
  </si>
  <si>
    <t>The National Archives: A Pioneer in Microfilm</t>
  </si>
  <si>
    <t>Passamaquoddy Tidal Power Project</t>
  </si>
  <si>
    <t>February FY16</t>
  </si>
  <si>
    <t>40,043 Reach/ 662 Reactions, Comments &amp; Shares</t>
  </si>
  <si>
    <t>37,172 Reach / 853 Reactions, Comments &amp; Shares</t>
  </si>
  <si>
    <t>35,823 Reach/ 611 Reactions, Comments &amp; Shares</t>
  </si>
  <si>
    <t>34,945 Reach/ 779 Reactions, Comments &amp; Shares</t>
  </si>
  <si>
    <t>34,694 Reach/ 424 Reactions, Comments &amp; Shares</t>
  </si>
  <si>
    <t>Top 10 Tumblr Posts In April</t>
  </si>
  <si>
    <t>Top 10 Tweets from @USNatArchives in April (data based on "engagements" in Twitter Analytics)</t>
  </si>
  <si>
    <t>President and Laura Bush dance during Commander in Chief Ball</t>
  </si>
  <si>
    <t>140,476 Reach / 9,027 Likes, Comments &amp; Shares</t>
  </si>
  <si>
    <t>Criteria for Managing Email Records</t>
  </si>
  <si>
    <t>The Office of Military Government for Greater Hesse and "Operation Bodysnatch"</t>
  </si>
  <si>
    <t>91,574 Reach / 2,935 Reactions, Comments &amp; Shares</t>
  </si>
  <si>
    <t>Avrocar Continuation Test Program and Terrain Test Program</t>
  </si>
  <si>
    <t>Civil War era photo</t>
  </si>
  <si>
    <t>Jessie Owens</t>
  </si>
  <si>
    <t>Smithsonian crowdsourcing</t>
  </si>
  <si>
    <t>Top 5 Tweets from @USNatArchives in October (data based on "engagements" in Twitter Analytics)</t>
  </si>
  <si>
    <t>Top 5 Most Viewed YouTube Videos In October</t>
  </si>
  <si>
    <t>Ford Library Museum</t>
  </si>
  <si>
    <t>Puppies at the Fords' anniversary party in 1975</t>
  </si>
  <si>
    <t>The Real Story of the Von Trapp Family</t>
  </si>
  <si>
    <t>The Funeral of General Geroge S. Patton, Jr</t>
  </si>
  <si>
    <t>352,072 Reach / 8,050 Likes, Comments &amp; Shares</t>
  </si>
  <si>
    <t>115,785 Reach / 3,163 Likes, Comments &amp; Shares</t>
  </si>
  <si>
    <t>81,811 Reach / 1,971 Likes, Comments &amp; Shares</t>
  </si>
  <si>
    <t>"The Buck Stops Here" -- Jedi Harry Truman</t>
  </si>
  <si>
    <t>91,443 Reach / 2,734 Likes, Comments &amp; Shares</t>
  </si>
  <si>
    <t>Daisy Simpson, Federal Prohibition Agent</t>
  </si>
  <si>
    <t>77,648 Reach / 2,153 Likes, Comments &amp; Shares</t>
  </si>
  <si>
    <t>Police Report on Arrest of Rosa Parks</t>
  </si>
  <si>
    <t xml:space="preserve">Celebrating the Star Wars premiere? </t>
  </si>
  <si>
    <t>Sitting Bull (Tatonka-l-Yatanka), a Hunkpapa Sioux, 1885</t>
  </si>
  <si>
    <t>Do you recognize this #POTUS in #Santa disguise? via @LBJLibrary https://t.co/SXkoSse20e</t>
  </si>
  <si>
    <t>The true story of the "Day of Infamy" speech--20th century's greatest speech https://t.co/WHgNwHlAua via @FDRLibrary https://t.co/dpgBKxOomK</t>
  </si>
  <si>
    <t>Ms. Archivist</t>
  </si>
  <si>
    <t>Film Preservation 101: What's the Difference Between a Film and A Video?</t>
  </si>
  <si>
    <t>The True Glory, 1945</t>
  </si>
  <si>
    <t>Spies Private Snafu</t>
  </si>
  <si>
    <t>Private Snafu in "Censored"</t>
  </si>
  <si>
    <t>Private Snafu in "Going Home," 1944</t>
  </si>
  <si>
    <t>The First Fighters in New Guinea, 1942</t>
  </si>
  <si>
    <t>Betty Ford</t>
  </si>
  <si>
    <t>Triangle Shirtwaist Factory Fire</t>
  </si>
  <si>
    <t>Frank &amp; Eleanor anniversary</t>
  </si>
  <si>
    <t>Daylight Savings Time</t>
  </si>
  <si>
    <t>In memory of Nancy Reagan</t>
  </si>
  <si>
    <t>Amending America</t>
  </si>
  <si>
    <t>Assassination attempt on President Reagan</t>
  </si>
  <si>
    <t>328 Enagagements/Retweets/Favorites or Likes</t>
  </si>
  <si>
    <t>310 Enagagements/Retweets/Favorites or Likes</t>
  </si>
  <si>
    <t>Wright Brothers patent</t>
  </si>
  <si>
    <t>The True Glory, 1945 (Restored)</t>
  </si>
  <si>
    <t>Private Snafu in "Censored.". 1944</t>
  </si>
  <si>
    <t>210,978 reach / 5,524 Likes, Comments &amp; Shares</t>
  </si>
  <si>
    <t>Monopoly Patent</t>
  </si>
  <si>
    <t>166,205 Reach / 3,333 Likes, Comments &amp; Shares</t>
  </si>
  <si>
    <t>Top 5 Tumblr Posts In November</t>
  </si>
  <si>
    <t>The National Archives Building: Temple to Our History</t>
  </si>
  <si>
    <t>Private SNAFU in "Censored.", 1944</t>
  </si>
  <si>
    <t>Address to the Nation September 11, 2001</t>
  </si>
  <si>
    <t>Presidents and Popes</t>
  </si>
  <si>
    <t>Comic Books</t>
  </si>
  <si>
    <t>Presidents in Alaska</t>
  </si>
  <si>
    <t>September 11 Sympathy and Support</t>
  </si>
  <si>
    <t>Teen suffrage essay</t>
  </si>
  <si>
    <t>Cellophone crane</t>
  </si>
  <si>
    <t>Vietnamese refugees</t>
  </si>
  <si>
    <t>Letter from public</t>
  </si>
  <si>
    <t>99,333 reach / 4,240 Likes, comments, shares</t>
  </si>
  <si>
    <t>87,906 reach / 2,011 likes, comments, shares</t>
  </si>
  <si>
    <t>63,600 reach / 1,639 likes, comments, shares</t>
  </si>
  <si>
    <t>59,758 reach / 1,911 likes, comments, shares</t>
  </si>
  <si>
    <t>127,064 reach / 4,646 likes, comments, shares</t>
  </si>
  <si>
    <t>Gif it up Challenge</t>
  </si>
  <si>
    <t>Former President Jimmy Carter took a break</t>
  </si>
  <si>
    <t>Blizzard tweet</t>
  </si>
  <si>
    <t>768 Engagements/Retweets/Favorites &amp; Likes</t>
  </si>
  <si>
    <t>Truman Hat Day</t>
  </si>
  <si>
    <t>Enagagements/Retweets/Favorites or Likes</t>
  </si>
  <si>
    <t>152nd Anniversary of the Gettysburg Address</t>
  </si>
  <si>
    <t>1,773 engagements / 133 RT / 109 Likes</t>
  </si>
  <si>
    <t>JFK's notes during the Cuban Missile Crisis</t>
  </si>
  <si>
    <t>954 engagements / 69 RT / 61 Likes</t>
  </si>
  <si>
    <t>The tricolor flies from the Eiffel tower</t>
  </si>
  <si>
    <t>763 engagements / 54 RT / 46 Likes</t>
  </si>
  <si>
    <t>Top 5 Tweets from @USNatArchives in February (data based on "engagements" in Twitter Analytics)</t>
  </si>
  <si>
    <t>1049 Engagements/Retweets/Favorites</t>
  </si>
  <si>
    <t>954 Engagements/Retweets/Favorites</t>
  </si>
  <si>
    <t>849 Engagements/Retweets/Favorites</t>
  </si>
  <si>
    <t>President Ford on the varsity football team at Harvard</t>
  </si>
  <si>
    <t>Archives Valentine</t>
  </si>
  <si>
    <t>FDR win letter</t>
  </si>
  <si>
    <t>Black History Month</t>
  </si>
  <si>
    <t>252,376 Reach / 9,914 Reactions, Comments &amp; Shares</t>
  </si>
  <si>
    <t>199,084 Reach / 8,349 Reactions, Comments &amp; Shares</t>
  </si>
  <si>
    <t>Archives Sleepover</t>
  </si>
  <si>
    <t>Top 10 Most Viewed YouTube Videos In April</t>
  </si>
  <si>
    <t>Eleanor Roosevelt's Battle to End Lynching</t>
  </si>
  <si>
    <t>A Record Setting Amendment</t>
  </si>
  <si>
    <t>Offer from the Green Bay Packers to President Ford in 1935</t>
  </si>
  <si>
    <t>The Funeral of General George S. Patton, Jr.</t>
  </si>
  <si>
    <t>Today marks the anniversary of the attack on Pearl Harbor</t>
  </si>
  <si>
    <t>Top 5 Tumblr Posts In October</t>
  </si>
  <si>
    <t>Top 5 Facebook Posts In October</t>
  </si>
  <si>
    <t>562,515 Reach / 33,528 Likes Comments &amp; Shares</t>
  </si>
  <si>
    <t>From Jason Carter: my grandfather took this picture in Plains when he got home today "Jimmy Carter for Cancer Survivor"</t>
  </si>
  <si>
    <t>4,412 Notes/Reblogs</t>
  </si>
  <si>
    <t>New York City celebrating the surrender of Japan, 8/14/1945</t>
  </si>
  <si>
    <t>"Avrocar" gif, an experimental flying saucer conceived by the military in the 1950s for Back to the Future Day.</t>
  </si>
  <si>
    <t>"Natural Creeping Baby Doll" patent from 1871</t>
  </si>
  <si>
    <t>"Back to the Future" dialogue with photo </t>
  </si>
  <si>
    <t>"Yeti" advice from the State Department in 1959</t>
  </si>
  <si>
    <t>FY16</t>
  </si>
  <si>
    <t>FY2016</t>
  </si>
  <si>
    <t>October</t>
  </si>
  <si>
    <t>November</t>
  </si>
  <si>
    <t>December</t>
  </si>
  <si>
    <t>January</t>
  </si>
  <si>
    <t>February</t>
  </si>
  <si>
    <t>A Merry Christmas to All vintage 1926 motion picture</t>
  </si>
  <si>
    <t>The Project Gemini Space Rendezvous</t>
  </si>
  <si>
    <t>Virtual Genealogy Fair 2015, Day 1 of 2</t>
  </si>
  <si>
    <t>Harry S Truman - Bess Truman Christens an Ambulance Plane</t>
  </si>
  <si>
    <t>Narations</t>
  </si>
  <si>
    <t>It’s Time to put Eleanor Roosevelt on the $10 bill</t>
  </si>
  <si>
    <t>Announcing NARA’s Digitization Priorities</t>
  </si>
  <si>
    <t>The Challenge of Digital Records for Archivists</t>
  </si>
  <si>
    <t>Queen wearing Royals coat photo</t>
  </si>
  <si>
    <t>An archivist looks at the rumors and confusion about Hitler's death: https://t.co/ifFQ8GKWcI #WWII https://t.co/KfFIVyUX7m</t>
  </si>
  <si>
    <t>Do you recognize this #POTUS in #Santa disguise? via @LBJLibrary https://t.co/DFMsiu354k</t>
  </si>
  <si>
    <t>Letter from Einstein to Mrs. Ford</t>
  </si>
  <si>
    <t>1,114 Engagements / 46 RT / 35 Likes</t>
  </si>
  <si>
    <t>1,008 Engagements / 123 RT / 67 Likes</t>
  </si>
  <si>
    <t>762 Engagements / 36 RT / 40 Likes</t>
  </si>
  <si>
    <t>653 Engagements / 23 RT / 25 Likes</t>
  </si>
  <si>
    <t>573 Engagements / 58 RT / 62 Likes</t>
  </si>
  <si>
    <t>Reagan Library (reaganlibrary40)</t>
  </si>
  <si>
    <t>Girl Scounts Founded</t>
  </si>
  <si>
    <t>Hoover Ball</t>
  </si>
  <si>
    <t>Nichelle Nichols</t>
  </si>
  <si>
    <t>Civil War Cipher Desk</t>
  </si>
  <si>
    <t>Walt Whitman letter for dying solider</t>
  </si>
  <si>
    <t>Constitution used to be lowered into this safe</t>
  </si>
  <si>
    <t>JFK State of the Union Address</t>
  </si>
  <si>
    <t>David Bowie in the Oval Office</t>
  </si>
  <si>
    <t>Challenger Crew Photo</t>
  </si>
  <si>
    <t>The Selma Voting Rights Movement</t>
  </si>
  <si>
    <t>Yahoo Answers (answers.yahoo)</t>
  </si>
  <si>
    <t>Top 5 Facebook Posts In November</t>
  </si>
  <si>
    <t>Now on display: John Lewis's statement to @FBI about #Selma: http://t.co/GKrmfLzxbS @repjohnlewis  #civilrights http://t.co/yoVBSH6Fhg</t>
  </si>
  <si>
    <t>RT @JFKLibrary: When JFK heard how much his signature was worth, he had the best response ever @USNatArchives @nypost http://t.co/LGVjOuRDWk</t>
  </si>
  <si>
    <t>Eleanor Roosevelt and Edith Sampson at United Nations in New York, 9/21/1950</t>
  </si>
  <si>
    <t>Queen Elizabeth and President Reagan horseback riding</t>
  </si>
  <si>
    <t>Photo of George H. Bush as a navy pilot in 1944 being pulled out of the Pacific</t>
  </si>
  <si>
    <t>Letter from Dick Cheney in 1975 about excess coffee consumption in the White House.</t>
  </si>
  <si>
    <t>Constitution Day: info about the Constitution</t>
  </si>
  <si>
    <t>Hedy Lamarr's Secret</t>
  </si>
  <si>
    <t>Eiffel Tower flies the French tricolour flag</t>
  </si>
  <si>
    <t>In memory of JFK</t>
  </si>
  <si>
    <t>586,194 Reach / 18,194 Likes Comments &amp; Shares</t>
  </si>
  <si>
    <t>83,799 Reach / 3,444 Likes Comments &amp; Shares</t>
  </si>
  <si>
    <t>76,586 Reach / 3,421 Likes Comments &amp; Shares</t>
  </si>
  <si>
    <t>156,636 Reach / 2,543 Likes Comments &amp; Shares</t>
  </si>
  <si>
    <t>385,990 Reach / 18,225 Likes Comments &amp; Shares</t>
  </si>
  <si>
    <t>Lincoln declared Thanksgiving a national holiday in 1863</t>
  </si>
  <si>
    <t>586 engagements / 136 RT / 96 Likes</t>
  </si>
  <si>
    <t>President Truman survived an assassination attempt on November 1, 1950</t>
  </si>
  <si>
    <t>515 engagements / 39 RT /36 Likes</t>
  </si>
  <si>
    <t>An update on Kodacolor decoded</t>
  </si>
  <si>
    <t>720 Engagements/Retweets/Favorites</t>
  </si>
  <si>
    <t>646 Engagements/Retweets/Favorites</t>
  </si>
  <si>
    <t>The Most Important Presidential Election in History</t>
  </si>
  <si>
    <t>Department of Homeland Security 5th Annual Conference</t>
  </si>
  <si>
    <t>Engagements/Retweets</t>
  </si>
  <si>
    <t>Engagements/Retweets/Favorites</t>
  </si>
  <si>
    <t>Engagements/Retweets/Favorites or Likes</t>
  </si>
  <si>
    <t>HooverPresLib</t>
  </si>
  <si>
    <t>119,298 Reach / 5,399 Likes, Comments &amp; Shares</t>
  </si>
  <si>
    <t>Clark Gable military record request for separation</t>
  </si>
  <si>
    <t>100,456 Reach / 4,134 Reactions, Comments &amp; Shares</t>
  </si>
  <si>
    <t>The True Story Behind the Most Important Speech of the 20th Century</t>
  </si>
  <si>
    <t>Vintage Footage Reveals how NORAD Tracks Santa</t>
  </si>
  <si>
    <t>Favorite Film Finds of 2015</t>
  </si>
  <si>
    <t>Distinct Images Used (Cumulative)</t>
  </si>
  <si>
    <t>Top 5 Most Viewed Blog Posts In October</t>
  </si>
  <si>
    <t>Our thoughts and prayers are with President Carter, releasing details about cancer diagnosis</t>
  </si>
  <si>
    <t>Top 5 Tumblr Posts In July</t>
  </si>
  <si>
    <t>Top 5 Tweets from @USNatArchives in July (data based on "engagements" in Twitter Analytics)</t>
  </si>
  <si>
    <t>Top 5 Most Viewed YouTube Videos In July</t>
  </si>
  <si>
    <t>If You Build It, They Will Come</t>
  </si>
  <si>
    <t>1,172 Notes/Reblogs</t>
  </si>
  <si>
    <t>Actress Yvonne Craig, known as television's Batgirl, passed away this week. Featured in this 1973 Public Service Announcement on Equal Pay for Equal Work</t>
  </si>
  <si>
    <t>Our Presidents/Ford Library</t>
  </si>
  <si>
    <t>1,073 Notes/Reblogs</t>
  </si>
  <si>
    <t>August 22, 1974, President Ford signed a proclamation designating August 26 as Women's Equality Day</t>
  </si>
  <si>
    <t>1,363 Notes/Reblogs</t>
  </si>
  <si>
    <t>March</t>
  </si>
  <si>
    <t>April</t>
  </si>
  <si>
    <t xml:space="preserve">May </t>
  </si>
  <si>
    <t>June</t>
  </si>
  <si>
    <t>The Blizzard of '78</t>
  </si>
  <si>
    <t>Gemini V Mission Images, August 21, 1965</t>
  </si>
  <si>
    <t>1,039 Notes/Reblogs</t>
  </si>
  <si>
    <t>An unusual view of the #OvalOffice during renovations http://t.co/ZBnYpTY11t via @TodaysDocument #WhiteHouse #OTD http://t.co/FbmAIrIjF0</t>
  </si>
  <si>
    <t>Trick or treating at the Oval Office</t>
  </si>
  <si>
    <t>786 engagements / 47 RT / 60 likes</t>
  </si>
  <si>
    <t>829 engagements / 21 RT / 16 likes</t>
  </si>
  <si>
    <t>832 engagements / 40 RT / 34 likes</t>
  </si>
  <si>
    <t>Back to the Future Day photo, Reagan with actor</t>
  </si>
  <si>
    <t>694 engagements / 39 RT / 35 likes</t>
  </si>
  <si>
    <t>Truman Royals photo</t>
  </si>
  <si>
    <t>Read the real history of Maria #VonTrapp! https://t.co/yPqPaTHc9u #SoundOfMusic https://t.co/atnmLyElaZ</t>
  </si>
  <si>
    <t>427 engagements / 69 RT / 42 likes</t>
  </si>
  <si>
    <t>"Creeping doll" patent</t>
  </si>
  <si>
    <t>104,292 Reach / 3,785 Likes Comments &amp; Shares</t>
  </si>
  <si>
    <t>131,572 Reach / 2,883 Likes Comments &amp; Shares</t>
  </si>
  <si>
    <t>217,688 Reach / 6,563 Likes Comments &amp; Shares</t>
  </si>
  <si>
    <t>January FY16</t>
  </si>
  <si>
    <t>Top 5 Tweets from @USNatArchives in January (data based on "engagements" in Twitter Analytics)</t>
  </si>
  <si>
    <t>Women's Suffrage Petition</t>
  </si>
  <si>
    <t>WWII Veterans photo </t>
  </si>
  <si>
    <t>n/a</t>
  </si>
  <si>
    <t>Searching for the Seventies</t>
  </si>
  <si>
    <t>Top 5 Most Viewed YouTube Videos In September</t>
  </si>
  <si>
    <t>Happy 69th wedding anniversary to Mr. and Mrs. Carter! The couple on their wedding day #OTD 1946. @CarterLibrary http://t.co/WmtWOz5VuW</t>
  </si>
  <si>
    <t>Queen Mary in Service</t>
  </si>
  <si>
    <t>JFK in Berlin - On This Day</t>
  </si>
  <si>
    <t>Importance of Cursive Writing</t>
  </si>
  <si>
    <t>National Donut Day</t>
  </si>
  <si>
    <t>International Archives Day</t>
  </si>
  <si>
    <t>Warrants for the 1958 arrest of Richard Loving and Mildred Jeter, interracial couple</t>
  </si>
  <si>
    <t>Happy 90th Birthday to Barbara Bush</t>
  </si>
  <si>
    <t>.@ArchivesFdn translates the #Constitution into #emoji. Terrifying or awesome? http://t.co/yzqEwmtHv3 #worldemojiday http://t.co/wpLxSZDgO9</t>
  </si>
  <si>
    <t>1,694 Engagements / 140 Retweets / 76 Favorites</t>
  </si>
  <si>
    <t>1,666 Engagements/ 181 Retweets/ 194 Favorites</t>
  </si>
  <si>
    <t>1,142 Engagements/ 144 Retweets/ 98 Favorites</t>
  </si>
  <si>
    <t>1,000 Engagements/ 69 Retweets/ 47 Favorites</t>
  </si>
  <si>
    <t>811 Engagements/ 77 Retweets/ 62 Favorites</t>
  </si>
  <si>
    <t>The True Glory, 1945 (restored)</t>
  </si>
  <si>
    <t>Constitution Day: Share your memories of visiting the Archives</t>
  </si>
  <si>
    <t>Historical Cats</t>
  </si>
  <si>
    <t>The Purchase of Alaska</t>
  </si>
  <si>
    <t>Ancestry.com Partnership Agreement for public comment</t>
  </si>
  <si>
    <t>A Bike Like No Other</t>
  </si>
  <si>
    <t xml:space="preserve">The Queen sent Eleanor Roosevelt a piece of her wedding cake in 1947. </t>
  </si>
  <si>
    <t>Photo of young girl at Spirited Republic</t>
  </si>
  <si>
    <t>Mr. Peanut in 1921</t>
  </si>
  <si>
    <t>A letter to the tooth fairy asking that the money be donated to charity instead:</t>
  </si>
  <si>
    <t>Damaged Hollywood films rescued by archivists</t>
  </si>
  <si>
    <t>583 engagements / 25 RT / 32 favorites</t>
  </si>
  <si>
    <t>454 engagements / 2 RT / 11 favorites</t>
  </si>
  <si>
    <t>Plot to Kill Truman</t>
  </si>
  <si>
    <t>FDR</t>
  </si>
  <si>
    <t>394 engagements / 16 RT / 13 favorites</t>
  </si>
  <si>
    <t>392 engagements / 13 RT / 23 favorites</t>
  </si>
  <si>
    <t>394 engagements / 41 RT / 47 favorites</t>
  </si>
  <si>
    <t>The Tale of the Forgotten Films: An Archival Rescue</t>
  </si>
  <si>
    <t>NixonLibrary</t>
  </si>
  <si>
    <t>December FY16</t>
  </si>
  <si>
    <t>November FY16</t>
  </si>
  <si>
    <t>October FY16</t>
  </si>
  <si>
    <t>Top 5 Tweets from @USNatArchives in December (data based on "engagements" in Twitter Analytics)</t>
  </si>
  <si>
    <t>Claus: NORAD Tracks Santa</t>
  </si>
  <si>
    <t>Page Views of Articles with NARA images</t>
  </si>
  <si>
    <t>Top 5 Most Viewed Blog Posts In July</t>
  </si>
  <si>
    <t>Top 5 Facebook Posts In July</t>
  </si>
  <si>
    <t>Charles Lindbergh after landing in #Paris, today in 1927</t>
  </si>
  <si>
    <t xml:space="preserve"> 627 Engagements /  46 Retweets / 32 Favorites</t>
  </si>
  <si>
    <t>RT @JFKLibrary: A #beach photo for the ages. Jack, Rosemary, Joe Sr. (holding Eunice) and Kathleen in #Cohasset, MA</t>
  </si>
  <si>
    <t xml:space="preserve"> 588 Engagements / 8 Retweets / 11 Favorites</t>
  </si>
  <si>
    <t>RT @JFK Library: A little brotherly fun to get you over that mid-week hump</t>
  </si>
  <si>
    <t>520 Engagements / 10 Retweets / 16 Favorites</t>
  </si>
  <si>
    <t>Virtual Volunteering, Retirement Project 2.0</t>
  </si>
  <si>
    <t>Do You Have Suggestions for NARA's Digitization Priorities?</t>
  </si>
  <si>
    <t>Re-establishing Diplomatic Relations with Cuba (Historic Photos)</t>
  </si>
  <si>
    <t>Happy July Fourth! John Huston's "Birthday Present" to America</t>
  </si>
  <si>
    <t>Channel Views</t>
  </si>
  <si>
    <t>August</t>
  </si>
  <si>
    <t>Google Cultural Institute</t>
  </si>
  <si>
    <t>Exhibit Views</t>
  </si>
  <si>
    <t>George W. Bush Presidential Library and Museum</t>
  </si>
  <si>
    <t>157,642 Reach / 10,469 Likes Comments &amp; Shares</t>
  </si>
  <si>
    <t>Women's Equality Day</t>
  </si>
  <si>
    <t>Yes. YES. RT @scotusplaces: The Force was strong with the Founders. http://t.co/gktu8hOB98 #lightsabers #archives</t>
  </si>
  <si>
    <t>RT @OurPresidents: Eisenhower vacation in Georgia, 1953. Join #POTUSvacation tomorrow! @amhistorymuseum @POTUStudies http://t.co/2KKSbOVP3v</t>
  </si>
  <si>
    <t>Choose you own #POTUSvacation on @Instagram! http://t.co/Wzt5cnjgIt @USNatArchives http://t.co/NdQnEDjRhC #vacation #Presidents</t>
  </si>
  <si>
    <t>LBJ signs the Civil Rights Act of 1964 - Today in History</t>
  </si>
  <si>
    <t>The Man Who Invented the Zip Code</t>
  </si>
  <si>
    <t>RT @OurPresidents: Thank you Jimmy Carter for your wisdom. Very best wishes to you. Idaho #POTUSvacation 1974. http://t.co/Az2SpTz6qB</t>
  </si>
  <si>
    <t>1,694 Engagements / 115 Retweets / 99 Favorites</t>
  </si>
  <si>
    <t>1,527 Engagements / 199 Retweets / 154 Favorites</t>
  </si>
  <si>
    <t>93,046 Reach / 2,368 Likes Comments &amp; Shares</t>
  </si>
  <si>
    <t>94,872 Reach / 3,748 Likes Comments &amp; Shares</t>
  </si>
  <si>
    <t>Back to the Future Day photo with President</t>
  </si>
  <si>
    <t>U.S. Department of State doc on "Yeti" regulations</t>
  </si>
  <si>
    <t>Eleanor Roosevelt for $10 bill?</t>
  </si>
  <si>
    <t>President Bush travels to Twentynine Palms, CA, 2006 to visit with Marine and Navy personnel and their families</t>
  </si>
  <si>
    <t>142,016 Reach / 4,709 Likes, Comments &amp; Shares</t>
  </si>
  <si>
    <t>Appomattox</t>
  </si>
  <si>
    <t>128,000 Reach / 10,923 Likes, Comments &amp; Shares</t>
  </si>
  <si>
    <t>George and Laura Bush attend Memorial Convocation at Virginia Tech, 2007</t>
  </si>
  <si>
    <t>Top 5 Tweets from @USNatArchives in April (data based on "engagements" in Twitter Analytics)</t>
  </si>
  <si>
    <t>Kennedy Children, 1928 #NationalSiblingsDay</t>
  </si>
  <si>
    <t>1751 Engagements / 59 Retweets / 79 Favorites</t>
  </si>
  <si>
    <t>255,488 Reach /  10, 570 Likes, Comments &amp; Shares</t>
  </si>
  <si>
    <t>97,376 Reach /  4,855 Likes, Comments &amp; Shares</t>
  </si>
  <si>
    <t>84,160 Reach / 3,804 Likes, Comments &amp; Shares</t>
  </si>
  <si>
    <t>112,256 Reach /  3,305 Likes, Comments &amp; Shares</t>
  </si>
  <si>
    <t>83,328 Reach / 3,302 Likes, Comments &amp; Shares</t>
  </si>
  <si>
    <t>The Charter of the United Nations was signed in 1945</t>
  </si>
  <si>
    <t>Camp Activities of Boys and Girls</t>
  </si>
  <si>
    <t>September</t>
  </si>
  <si>
    <t>Hoover Heads</t>
  </si>
  <si>
    <t>August FY15</t>
  </si>
  <si>
    <t>Top 5 Most Viewed Blog Posts In August</t>
  </si>
  <si>
    <t>Top 5 Tumblr Posts In August</t>
  </si>
  <si>
    <t>Top 5 Tweets from @USNatArchives in August (data based on "engagements" in Twitter Analytics)</t>
  </si>
  <si>
    <t>Top 5 Most Viewed YouTube Videos In August</t>
  </si>
  <si>
    <t>Private SNAFU: Fighting Tools</t>
  </si>
  <si>
    <t>Jimmy Carter Presidential Library and Museum</t>
  </si>
  <si>
    <t>Freedom Train</t>
  </si>
  <si>
    <t>NASA's Unsung Hero: The Scout Launch Vehicle Program</t>
  </si>
  <si>
    <t>"The Buck Stops Here"</t>
  </si>
  <si>
    <t>The U.S. Food Administration, Women, and the Great War: The Pennsylvania Food Conservation Train</t>
  </si>
  <si>
    <t>Conquering World Hunger</t>
  </si>
  <si>
    <t>148,668 Reach / 11,126 Likes Comments &amp; Shares</t>
  </si>
  <si>
    <t>Happy #NationalDogDay, featuring Barney and Miss Beazley in 2008 admiring the 'Laura Bush' tulips and hyacinth blooms</t>
  </si>
  <si>
    <t>Thank you for Feedback on Renewal of the Ancestry.com Partnership Agreement</t>
  </si>
  <si>
    <t>Constitutional Scavenger Hunt with Political Cartoons Lesson Engages Students</t>
  </si>
  <si>
    <t>9/11: An Address to the Nation</t>
  </si>
  <si>
    <t>National Hispanic Heritiage Month/Mes de la Herencia Hispana</t>
  </si>
  <si>
    <t>no data</t>
  </si>
  <si>
    <t xml:space="preserve">Wikipedia  </t>
  </si>
  <si>
    <t>Wikipedia</t>
  </si>
  <si>
    <t>Top 5 Tweets from @USNatArchives in March (data based on "engagements" in Twitter Analytics)</t>
  </si>
  <si>
    <t>President Lincoln Revisists the Emancipation Proclamation</t>
  </si>
  <si>
    <t xml:space="preserve">Actually it's a big scary when the [Racing Presidents] run at you! </t>
  </si>
  <si>
    <t>There's a mysterious handprint on the Declaration</t>
  </si>
  <si>
    <t>1250 Engagements / 99 Retweets / 83 Favorites</t>
  </si>
  <si>
    <t>Lincoln's profile is hidden in the mural of the Founding Fathers</t>
  </si>
  <si>
    <t>1450 Engagements / 76 Retweets / 44 Favorites</t>
  </si>
  <si>
    <t>From our holdings: photo of the dirigible #Hindenburg exploding as it arrived in Lakehurst, New Jersey #OTD 1937</t>
  </si>
  <si>
    <t>On this #ThankYouThursday, President George W. Bush addressed #troops and families of the U.S. Fort Army Drum &amp; 10th Mountain Division, July 19, 2002</t>
  </si>
  <si>
    <t>162,413 Reach / 6,733 Likes, Comments &amp; Shares</t>
  </si>
  <si>
    <t>The Korean War Armistace was signed on July 27, 1953</t>
  </si>
  <si>
    <t xml:space="preserve"> 1,235,015 Reach / 87,118 Likes Comments &amp; Shares</t>
  </si>
  <si>
    <t>194,395 Reach / 5,491 Likes Comments &amp; Shares</t>
  </si>
  <si>
    <t>John Adams wanted us to celebrate on July 2. So why do we celebrate on July 4?</t>
  </si>
  <si>
    <t>369,763 Reach / 35,806 Likes, Comments &amp; Shares</t>
  </si>
  <si>
    <t>Happy 69th Birthday, Mr. President!</t>
  </si>
  <si>
    <t>archivesNYC</t>
  </si>
  <si>
    <t>June FY15</t>
  </si>
  <si>
    <t>Top 5 Most Viewed Blog Posts In June</t>
  </si>
  <si>
    <t>Top 5 Facebook Posts In June</t>
  </si>
  <si>
    <t>Top 5 Tumblr Posts In June</t>
  </si>
  <si>
    <t>Top 5 Tweets from @USNatArchives in June (data based on "engagements" in Twitter Analytics)</t>
  </si>
  <si>
    <t>Top 5 Most Viewed YouTube Videos In June</t>
  </si>
  <si>
    <t>Ike Signs the NASA Act - Today in History</t>
  </si>
  <si>
    <t>1,445 Engagements / 3 Retweets / 4 Favorites</t>
  </si>
  <si>
    <t>1,249 Engagements / 9 Retweets / 15 Favorites</t>
  </si>
  <si>
    <t>1,203 Engagements / 11 Retweets / 19 Favorites</t>
  </si>
  <si>
    <t>FOIA_Ombuds</t>
  </si>
  <si>
    <t>SNAC</t>
  </si>
  <si>
    <t>September FY15</t>
  </si>
  <si>
    <t>Top 5 Most Viewed Blog Posts In September</t>
  </si>
  <si>
    <t>Top 5 Facebook Posts In September</t>
  </si>
  <si>
    <t>Top 5 Tumblr Posts In September</t>
  </si>
  <si>
    <t>Top 5 Tweets from @USNatArchives in September (data based on "engagements" in Twitter Analytics)</t>
  </si>
  <si>
    <t>Astronaut Ed White's Space Walk on Gemini IV</t>
  </si>
  <si>
    <t>A First Lady Flag</t>
  </si>
  <si>
    <t>Magna Carta</t>
  </si>
  <si>
    <t>The Fifteenth Amendment, Ratified February 3, 1870</t>
  </si>
  <si>
    <t>The Yalta Conference Cloak</t>
  </si>
  <si>
    <t>JFK's favorite recipe for waffles</t>
  </si>
  <si>
    <t>Happy President's Day!</t>
  </si>
  <si>
    <t>Today is the Day of Remembrance for Japanese Americans Interned During WWII</t>
  </si>
  <si>
    <t>Today is the Day of Remembrance for Japanese Americans interned during WWII http://t.co/7dTn5MbmFM http://t.co/oA1POklc95</t>
  </si>
  <si>
    <t>Celebrate Juneteenth by making FreedmanBureau records searchable online</t>
  </si>
  <si>
    <t>Barbara Bush with her husband on bikes in China. (Posted for 90th Birthday)</t>
  </si>
  <si>
    <t>MLK telegrams JFK after the Birmingham Church bombing</t>
  </si>
  <si>
    <t>Before NARA was created in 1934, Federal records were stored anywhere!</t>
  </si>
  <si>
    <t xml:space="preserve"> 1,291 Engagements / 150  Retweets / 99 Favorites</t>
  </si>
  <si>
    <t>1,442  Engagements /  196 Retweets / 123 Favorites</t>
  </si>
  <si>
    <t>Taming the Mississippi</t>
  </si>
  <si>
    <t>Top 5 Facebook Posts In August</t>
  </si>
  <si>
    <t>435 Engagements / 48 Retweets / 49 Favorites</t>
  </si>
  <si>
    <t xml:space="preserve"> 1,338 Engagements /  55 Retweets / 67 Favorites</t>
  </si>
  <si>
    <t>750  Engagements /  62 Retweets / 30 Favorites</t>
  </si>
  <si>
    <t xml:space="preserve"> 444 Engagements /  79 Retweets / 55 Favorites</t>
  </si>
  <si>
    <t>The Civil Rights Act of 1964</t>
  </si>
  <si>
    <t>D-Day and the Normandy Invasion</t>
  </si>
  <si>
    <t>Top 5 Tumblr Posts In May</t>
  </si>
  <si>
    <t>Top 5 Most Viewed YouTube Videos In May</t>
  </si>
  <si>
    <t>All Archives.gov Blogs (blogs.archives)</t>
  </si>
  <si>
    <t>Forward with Roosevelt</t>
  </si>
  <si>
    <t>Green Bay Packer, Detroit Lion, or U.S. President?</t>
  </si>
  <si>
    <t>Opportunity for Comment: Managing Electronic Messages</t>
  </si>
  <si>
    <t>Memorial Day 2015: Why It Matters</t>
  </si>
  <si>
    <t>175,775 Reach / 7,010 Likes Comments &amp; Shares</t>
  </si>
  <si>
    <t>On this day in 1944, the Allies liberated Paris from Nazi occupation.</t>
  </si>
  <si>
    <t>385,995 Reach / 25,055 Likes Comments &amp; Shares</t>
  </si>
  <si>
    <t>August 18th is Rosalynn Carter's birthday. For more than four decades she has worked tirelessly to improve the quality of life for people around the world.</t>
  </si>
  <si>
    <t>193,936 Reach / 11,231 Likes Comments &amp; Shares</t>
  </si>
  <si>
    <t>World War II Looted Art: Turning History into Justice</t>
  </si>
  <si>
    <t>July</t>
  </si>
  <si>
    <t>July FY15</t>
  </si>
  <si>
    <t>Around the World with the Roosevelts</t>
  </si>
  <si>
    <t>RT @ThisisArchives: All summer, we're looking at different artifacts related to 1945. This came from #Postdam</t>
  </si>
  <si>
    <t>President George W. Bush presented a Purple Heart to U.S. Marine in 2007</t>
  </si>
  <si>
    <t>154,112 Reach / 6,095 Likes, Comments &amp; Shares</t>
  </si>
  <si>
    <t>Happy Birthday to the Sound of Music</t>
  </si>
  <si>
    <t>100,000 Reach / 5,404 Likes, Comments &amp; Shares</t>
  </si>
  <si>
    <t>Women in the U.S. Army Signal Corps during World War I</t>
  </si>
  <si>
    <t>207,808 Reach / 21,910 Likes, Comments &amp; Shares</t>
  </si>
  <si>
    <t>149,504 Reach / 6,076 Likes, Comments &amp; Shares</t>
  </si>
  <si>
    <t>Reach/Likes, Comments &amp; Shares</t>
  </si>
  <si>
    <t>For Michael Pierce, preservation technician, Memorial Day is "why I do what I do."</t>
  </si>
  <si>
    <t>140,992 Reach / 5,663 Likes, Comments &amp; Shares</t>
  </si>
  <si>
    <t>An order from the Secretary of War in 1919: write home to your mom!</t>
  </si>
  <si>
    <t>126,016 Reach / 5,367 Likes, Comments &amp; Shares</t>
  </si>
  <si>
    <t>Did you know that Lyndon Johnson was a classroom teach in 1928?</t>
  </si>
  <si>
    <t>Happy 69th anniversary to Mr. and Mrs. Carter!</t>
  </si>
  <si>
    <t xml:space="preserve"> 842 Engagements / 74 Retweets / 62 Favorites</t>
  </si>
  <si>
    <t>JFK Library</t>
  </si>
  <si>
    <t>Picture JFK drew as a kid</t>
  </si>
  <si>
    <t>It's April 15 - Are Your Taxes Done?</t>
  </si>
  <si>
    <t>113,408 Reach / 10,066 Likes, Comments &amp; Shares</t>
  </si>
  <si>
    <t>George W. Bush and BB King</t>
  </si>
  <si>
    <t>106,880 Reach / 8,837 Likes, Comments &amp; Shares</t>
  </si>
  <si>
    <t>Two years ago today, we opened the George W. Bush Presidential Library to the public!</t>
  </si>
  <si>
    <t>Top 5 Facebook Posts In April</t>
  </si>
  <si>
    <t>Top 5 Tumblr Posts In April</t>
  </si>
  <si>
    <t>Top 5 Most Viewed YouTube Videos In April</t>
  </si>
  <si>
    <t>Batman for U.S. Savings Bonds, ca. 1956</t>
  </si>
  <si>
    <t>Why We Fight: The Battle of Russia</t>
  </si>
  <si>
    <t>Volks-Deutsche/Jungen in USA</t>
  </si>
  <si>
    <t>On July 20, 1969, President Richard Nixon used this green telephone in the Oval Office to talk to the Apollo 11 astronauts</t>
  </si>
  <si>
    <t>The unanimous Declaration of the thirteen united States of America</t>
  </si>
  <si>
    <t>Here's why we don't celebrate #July4th on July 2 (even though John Adams wanted to): http://t.co/6P6gTmNLRS http://t.co/HVPst77i1X</t>
  </si>
  <si>
    <t>Record of the Week: African-American Comics During World War II</t>
  </si>
  <si>
    <t>Batman for U.S. Savings Bonds, ca. 1966</t>
  </si>
  <si>
    <t>The Great Beard Contest of 1941</t>
  </si>
  <si>
    <t>Flexible Retentions in the GRS</t>
  </si>
  <si>
    <t>Earth Day photo from President Bush's visit to the Adirondack Park Agency on Earth Day in 2002</t>
  </si>
  <si>
    <t>149,440 Reach / 12,366 Likes, Comments &amp; Shares</t>
  </si>
  <si>
    <t>70th Anniversary of the beginning of the Battle of Iwo Jima: Pfc. Rez P. Hester of the Marines Seventh War Dog Platoon on Iwo Jima takes a nap while his dog Butch stands guard</t>
  </si>
  <si>
    <t>245,248 Reach / 4,609 Likes, Comments &amp; Shares</t>
  </si>
  <si>
    <t>Today marks the 70th anniversary of the #BattleoftheBulge. A brief history: http://t.co/NOh6P5eWkE #OTD #WWII #TDiH http://t.co/FXlEWJBaUe</t>
  </si>
  <si>
    <t>938 Engagements / 12 Retweets / 9 Favorites</t>
  </si>
  <si>
    <t>The Archivist @dferriero helps ring in the start of market season</t>
  </si>
  <si>
    <t>598 Engagements / 65 Retweets / 59 Favorites</t>
  </si>
  <si>
    <t>The #Peeps went to see the #Constitution</t>
  </si>
  <si>
    <t>442 Engagements / 106 Retweets / 46 Favorites</t>
  </si>
  <si>
    <t>The President died on April 15, 1865 at 7:22 a.m. with Dr. Leale holding his hand #Lincoln150</t>
  </si>
  <si>
    <t>70 years! Happy #anniversary to George and Barbara Bush, longest-married President and First Lady #wedding #TDiH http://t.co/27O453tgB6</t>
  </si>
  <si>
    <t>1594 Retweets / 1153 Favorites</t>
  </si>
  <si>
    <t>297 Retweets / 103 Favorites</t>
  </si>
  <si>
    <t>293 Retweets / 130 Favorites</t>
  </si>
  <si>
    <t>Happy Birthday to #QueenElizabeth! As a glamorous 25-year-old with President Truman</t>
  </si>
  <si>
    <t>boston_archives</t>
  </si>
  <si>
    <t>U.S. National Archives</t>
  </si>
  <si>
    <t>May FY15</t>
  </si>
  <si>
    <t>Top 5 Most Viewed Blog Posts In May</t>
  </si>
  <si>
    <t>Top 5 Facebook Posts In May</t>
  </si>
  <si>
    <t>"Being Ladylike Does Not Require Silence"</t>
  </si>
  <si>
    <t>FDR's First Fireside Chat</t>
  </si>
  <si>
    <t>Racing Presidents at the Archives</t>
  </si>
  <si>
    <t>Happy 75th Birthday, Kings Canyon National Park!</t>
  </si>
  <si>
    <t>Desegregation at Little Rock Central High School </t>
  </si>
  <si>
    <t>A Capital Market </t>
  </si>
  <si>
    <t>President Harry S. Truman's Trip to the Potsdam Conference, July 6-August 2, 1945</t>
  </si>
  <si>
    <t>Eleanor Roosevelt and the United Nations</t>
  </si>
  <si>
    <t>Making Their Mark</t>
  </si>
  <si>
    <t>What's Cooking, Uncle Sam?</t>
  </si>
  <si>
    <t>The Comstock Act in Philadelphia</t>
  </si>
  <si>
    <t>Photograph of Wedding Rings Removed by the Germans from Holocaust Victims, 5/5/1945</t>
  </si>
  <si>
    <t>The Kent State Shootings, May 4, 1970</t>
  </si>
  <si>
    <t>A VIP (Very Important Pup) at the White House</t>
  </si>
  <si>
    <t>It's Twilight Zone Day!</t>
  </si>
  <si>
    <t xml:space="preserve"> 1,145 Engagements /  53 Retweets / 44 Favorites</t>
  </si>
  <si>
    <t xml:space="preserve"> 665 Engagements /  5 Retweets / 12 Favorites</t>
  </si>
  <si>
    <t>186,112 Reach / 7,777 Likes, Comments &amp; Shares</t>
  </si>
  <si>
    <t>Toilet Paper Roll Patent</t>
  </si>
  <si>
    <t>In 1983, First Lady Nancy Reagan sat on Santa Claus's (Mr. T) at the White House. #Christmas #ipitythefool #FLOTUS http://t.co/eVcIDv250i</t>
  </si>
  <si>
    <t>This is our most-requested photo. Here's the story of how it happened: http://t.co/Co22Z8gTHq #Elvis80 #Elvis http://t.co/jtAhLo12cw</t>
  </si>
  <si>
    <t>1,604 Retweets / 1,154 Favorites</t>
  </si>
  <si>
    <t>166 Retweets / 380 Favorites</t>
  </si>
  <si>
    <t>292 Retweets / 101 Favorites</t>
  </si>
  <si>
    <t>88 Retweets / 76 Favorites</t>
  </si>
  <si>
    <t>181 Retweets / 112 Favorites</t>
  </si>
  <si>
    <t>D-Day to Germany, 1944</t>
  </si>
  <si>
    <t>Spies - Private SNAFU</t>
  </si>
  <si>
    <t>Just another morning in the Rotunda before the tourists!</t>
  </si>
  <si>
    <t>2442 Engagements / 73 Retweets / 75 Favorites</t>
  </si>
  <si>
    <t>963 Engagements / 34 Retweets / 41 Favorites</t>
  </si>
  <si>
    <t>*cumulative number not matching monthly uploads. Feb number shows total uploads</t>
  </si>
  <si>
    <t>ThisisArchives</t>
  </si>
  <si>
    <t>February FY15</t>
  </si>
  <si>
    <t>Top 5 Tweets from @USNatArchives in February</t>
  </si>
  <si>
    <t>Top 5 Most Viewed Blog Posts In February</t>
  </si>
  <si>
    <t>Top 5 Facebook Posts In February</t>
  </si>
  <si>
    <t>Socks the cat (pet of President Clinton) during White House Easter Egg Roll, 1994</t>
  </si>
  <si>
    <t>Gifs from .Gov Records</t>
  </si>
  <si>
    <t>Photos for launch of online exhibit "Around the World with the Roosevelts"</t>
  </si>
  <si>
    <t>*</t>
  </si>
  <si>
    <t>*migrated to Wordpress.com. Unique visitors is not calculated</t>
  </si>
  <si>
    <t>April FY15</t>
  </si>
  <si>
    <t>Top 5 Most Viewed Blog Posts In April</t>
  </si>
  <si>
    <t>Avrocar Continuation Test Program and Terrain Test Program, 06/01/1960 - 06/14/1961</t>
  </si>
  <si>
    <t>Top 5 Tweets from @USNatArchives in May (data based on "engagements" in Twitter Analytics)</t>
  </si>
  <si>
    <t>Wikipedia/ Wikisource/ Wikimedia</t>
  </si>
  <si>
    <t>S.S. Lusitania Leaves New York City on Last Voyage</t>
  </si>
  <si>
    <t xml:space="preserve">The True Glory, 1945 (restored) </t>
  </si>
  <si>
    <t>184,192 Reach / 20,405 Likes, Comments &amp; Shares</t>
  </si>
  <si>
    <t>170,624 Reach / 18,634 Likes, Comments &amp; Shares</t>
  </si>
  <si>
    <t>Thank You Tuesday: February 17, 2004 President George W. Bush met with US military personnel at Fort Polk, Louisiana</t>
  </si>
  <si>
    <t>DRAFT Capstone GRS Available</t>
  </si>
  <si>
    <t>Photographs Relating to the Marshall Plan and Post-WWII Economic Recovery in France</t>
  </si>
  <si>
    <t>232,320 Reach / 16,718 Likes, Comments &amp; Shares</t>
  </si>
  <si>
    <t>Photos from Bush's speech on Pope John Paul II's death in 2005</t>
  </si>
  <si>
    <t>157,440 Reach /10,040 Likes, Comments &amp; Shares</t>
  </si>
  <si>
    <t>Mystery lady identified!</t>
  </si>
  <si>
    <t>70th Anniversary of the deactivation of the WASP program</t>
  </si>
  <si>
    <t>"Twas the Day After Christmas" World War II Poster</t>
  </si>
  <si>
    <t>The Inspection Roll of Negroes, commonly referred to as the Book of Negroes, is a record that is not widely known, but will soon be</t>
  </si>
  <si>
    <t>188,544 Reach / 3,048 Likes, Comments &amp; Shares</t>
  </si>
  <si>
    <t>Private Snafu in "Censored.",1944</t>
  </si>
  <si>
    <t>Madam C.J. Walker in the National Archives</t>
  </si>
  <si>
    <t>1,161,728 Reach / 9,090 Likes / 7,067 Shares</t>
  </si>
  <si>
    <t>418,304 Reach / 2,189 Likes / 2,754 Shares</t>
  </si>
  <si>
    <t>All Archives.gov Blogs and Tumblr</t>
  </si>
  <si>
    <t>January FY15</t>
  </si>
  <si>
    <t>Top 5 Most Viewed Blog Posts In January</t>
  </si>
  <si>
    <t>Unwritten Record</t>
  </si>
  <si>
    <t>Rediscovering Black History</t>
  </si>
  <si>
    <t>Life Total</t>
  </si>
  <si>
    <t>Louis Zamperini: The Story of a True American Hero</t>
  </si>
  <si>
    <t>Project Blue Book: Home Movies in UFO Reports</t>
  </si>
  <si>
    <t>"Fool Thing to Do:" the True Story of Surviving a Fall into the Carslbad Caverns National Park Elevator Shaft</t>
  </si>
  <si>
    <t>247 Retweets / 212 Favorites</t>
  </si>
  <si>
    <t>10,306*</t>
  </si>
  <si>
    <t>FDR Library (fdr_library)</t>
  </si>
  <si>
    <t>Retired</t>
  </si>
  <si>
    <t>ZeeMaps</t>
  </si>
  <si>
    <t>March FY15</t>
  </si>
  <si>
    <t>Top 5 Most Viewed Blog Posts In March</t>
  </si>
  <si>
    <t>Top 5 Facebook Posts In March</t>
  </si>
  <si>
    <t>Top 5 Tumblr Posts In March</t>
  </si>
  <si>
    <t>Top 5 Most Viewed YouTube Videos In March</t>
  </si>
  <si>
    <t>OPM Releases Final Records Management Occupation Flysheet</t>
  </si>
  <si>
    <t>Carmencita: Spanish Dance, Filmed by Thomas Edison 03/1894</t>
  </si>
  <si>
    <t>Eighth Annual Forum on Women in Leadership Then and Now: Women in Civil Rights Leadership</t>
  </si>
  <si>
    <t>VE Day: May 8, 1945 - The War Ends in Europe</t>
  </si>
  <si>
    <t>National Puppy Day: White House Puppies</t>
  </si>
  <si>
    <t>290,944 Reach / 10,491 Likes, Comments &amp; Shares</t>
  </si>
  <si>
    <t>269,952 Reach / 17,936 Likes, Comments &amp; Shares</t>
  </si>
  <si>
    <t>George and Barbara Bush Wedding Anniversary Photo</t>
  </si>
  <si>
    <t>179,264 Reach / 15,291 Likes, Comments &amp; Shares</t>
  </si>
  <si>
    <t>George W. Bush honors Martin Luther King, Jr.</t>
  </si>
  <si>
    <t>228,864 Reach / 23,804 Likes, Comments &amp; Shares</t>
  </si>
  <si>
    <t>George W. Bush visits troops in Kuwait at Camp Arifjan</t>
  </si>
  <si>
    <t>Top 5 Tweets In January</t>
  </si>
  <si>
    <t>Top 5 Most Viewed YouTube Videos In January</t>
  </si>
  <si>
    <t>89,600 Reach / 3635 Likes, Comments &amp; Shares</t>
  </si>
  <si>
    <t>Sleepover in the Rotunda</t>
  </si>
  <si>
    <r>
      <t xml:space="preserve">Channel Views </t>
    </r>
    <r>
      <rPr>
        <sz val="9"/>
        <color rgb="FF3F3F3F"/>
        <rFont val="Calibri"/>
        <family val="2"/>
        <scheme val="minor"/>
      </rPr>
      <t>(cumulative)</t>
    </r>
  </si>
  <si>
    <t>Jun*</t>
  </si>
  <si>
    <t>Look who stopped by on Sunday! The San Antonio @spurs toured the National Archives Museum. #GoSpursGo #AOTUS http://t.co/bTXZ09pPG4</t>
  </si>
  <si>
    <t>FDR's famous phrase "day of infamy" did not appear in the original version: http://t.co/DHat0WEWR7 #PearlHarbor http://t.co/vUTHAuLFgV</t>
  </si>
  <si>
    <t>RT @OurPresidents: Fascinating view of Eisenhower and text as as he gives 1958 #SOTU. #SOTUhistory via @IkeLibrary http://t.co/Op7u9Manxi</t>
  </si>
  <si>
    <t>Rare photo of Lincoln at Gettysburg</t>
  </si>
  <si>
    <t>Prohibition and the Rise of the American Gangster</t>
  </si>
  <si>
    <t>Archive for November 2014</t>
  </si>
  <si>
    <t>Emancipation Proclamation: The 13th Amendment</t>
  </si>
  <si>
    <t>Presidential Total</t>
  </si>
  <si>
    <t>Regional Total</t>
  </si>
  <si>
    <t>St. Louis</t>
  </si>
  <si>
    <t>Teddy Roosevelt and Abraham Lincoln in the same photo</t>
  </si>
  <si>
    <t>Top 5 Most Viewed YouTube Videos In November</t>
  </si>
  <si>
    <t>With the Marines at Tarawa</t>
  </si>
  <si>
    <t>Private Snafu in “Censored.” 1944</t>
  </si>
  <si>
    <t>We Were There When Nixon Met Elvis</t>
  </si>
  <si>
    <t>November FY15</t>
  </si>
  <si>
    <t>Top 5 Tumblr Posts In February</t>
  </si>
  <si>
    <t>Top 5 Most Viewed YouTube Videos In February</t>
  </si>
  <si>
    <t>The Unwritten Record</t>
  </si>
  <si>
    <t>Captain Frederick C. Branch: The First African American Commissioned Officer in the USMC</t>
  </si>
  <si>
    <t>Record of the Week: The Book of Negroes</t>
  </si>
  <si>
    <t>The Fury of Hell on Wheels: Tank Warfare, April 1945</t>
  </si>
  <si>
    <t>President George W. Bush visited with and thanked military personnel at Fort Stewart, Georgia for their service</t>
  </si>
  <si>
    <t>Happy PresidentsDay! President George W. Bush visited Mount Vernon in honor of George Washington's 275th Brithday in 2007</t>
  </si>
  <si>
    <t>227,584 Reach / 24,502 Likes, Comments &amp; Shares</t>
  </si>
  <si>
    <t>297 Retweets / 130 Favorites</t>
  </si>
  <si>
    <t>70th Anniverary of the Battle of the Bulge</t>
  </si>
  <si>
    <t>293 Retweets / 100 Favorites</t>
  </si>
  <si>
    <t>Day of Infamy Draft Speech</t>
  </si>
  <si>
    <t>207 Retweets / 110 Favorites</t>
  </si>
  <si>
    <t>Rosa Parks Fingerprint Card</t>
  </si>
  <si>
    <t>107 Retweets / 44 Favorites</t>
  </si>
  <si>
    <t>Bill of Rights Day</t>
  </si>
  <si>
    <t>D-Day to Germany</t>
  </si>
  <si>
    <t>Private Snafu in "Censored.", 1944</t>
  </si>
  <si>
    <t>Happy Holidays from Barney and Spotty, 2002</t>
  </si>
  <si>
    <t>Records Express</t>
  </si>
  <si>
    <t>H.R. 1233 Signed by President Obama</t>
  </si>
  <si>
    <t>Tobacco Litigation Freeze Lifted</t>
  </si>
  <si>
    <t>Today's Document</t>
  </si>
  <si>
    <t>FDR Christmas Tree</t>
  </si>
  <si>
    <t>PEP (Persons of Exceptional Prominence) Spot Light</t>
  </si>
  <si>
    <t xml:space="preserve">Preservation </t>
  </si>
  <si>
    <t>251,648 Reach / 9,149 Likes / 890 Shares</t>
  </si>
  <si>
    <t>George W. Bush Presidential Library</t>
  </si>
  <si>
    <t>470,016 Reach / 31,612 Likes / 1,328 Shares</t>
  </si>
  <si>
    <t>George W. Bush makes Christmas Eve telephone calls to Armed Forces</t>
  </si>
  <si>
    <t>FDR drafts "Day of Infamy" Speech</t>
  </si>
  <si>
    <t>222,400 Reach / 1,241 Likes/ 2,119 Shares</t>
  </si>
  <si>
    <t>Nancy Reagan and Mr. T as Santa Claus</t>
  </si>
  <si>
    <t>KCArchives</t>
  </si>
  <si>
    <t>CarterLibrary</t>
  </si>
  <si>
    <t>Reagan_Library</t>
  </si>
  <si>
    <t>IkeandHarry2012</t>
  </si>
  <si>
    <t>Research</t>
  </si>
  <si>
    <t>Archival Recovery</t>
  </si>
  <si>
    <t>Reagan Education Blog</t>
  </si>
  <si>
    <t xml:space="preserve">Records Express </t>
  </si>
  <si>
    <t xml:space="preserve">Today's Document </t>
  </si>
  <si>
    <t>Roosevelt</t>
  </si>
  <si>
    <t>TodaysDocument</t>
  </si>
  <si>
    <t>Instagram</t>
  </si>
  <si>
    <t>FY14</t>
  </si>
  <si>
    <t xml:space="preserve"> FY14</t>
  </si>
  <si>
    <t>NARAMediaLabs</t>
  </si>
  <si>
    <t>ArchivesInnov</t>
  </si>
  <si>
    <t>Annotation (NHPRC)</t>
  </si>
  <si>
    <t>CongressArchive</t>
  </si>
  <si>
    <t>Today's Document Tumblr</t>
  </si>
  <si>
    <t>AOTUS Tumblr</t>
  </si>
  <si>
    <t>Army-Navy Screen Magazine, No. 15, 1943</t>
  </si>
  <si>
    <t>Annual Message on the State of the Union: The President Speaks</t>
  </si>
  <si>
    <t>402*</t>
  </si>
  <si>
    <t>1505*</t>
  </si>
  <si>
    <t>472*</t>
  </si>
  <si>
    <t>*lost tracking code</t>
  </si>
  <si>
    <t>Top 5 Tumblr Posts In January</t>
  </si>
  <si>
    <t>Happy 80th Birthday, Elvis!</t>
  </si>
  <si>
    <t>Remembering the Space Shuttle Challenger Crew</t>
  </si>
  <si>
    <t>Newly Digitized Color Photos from the Battle of the Bulge</t>
  </si>
  <si>
    <t>International Holocaust Remembrance Day</t>
  </si>
  <si>
    <t>Participate in the #1000pages Transcription Challenge</t>
  </si>
  <si>
    <t>Surprise! It's #NationalHatDay!</t>
  </si>
  <si>
    <t>Top 5 Facebook Posts In January</t>
  </si>
  <si>
    <t>168,768 Reach / 6,693 Likes, Comments &amp; Shares</t>
  </si>
  <si>
    <t>#ArchivesShelfie photo</t>
  </si>
  <si>
    <t>Users or Unique Visitors (Monthly)</t>
  </si>
  <si>
    <t>Top 5 Most Viewed Videos (April 2014):</t>
  </si>
  <si>
    <t>Curious Alice, 1971</t>
  </si>
  <si>
    <t>Right on the Button</t>
  </si>
  <si>
    <t>Private Snafu in "Censored." 1944</t>
  </si>
  <si>
    <t>JFKLibrary</t>
  </si>
  <si>
    <t>Unique Visitors (Users) (Monthly)</t>
  </si>
  <si>
    <t>Visits (Sessions)</t>
  </si>
  <si>
    <t>Dec*</t>
  </si>
  <si>
    <t>Jan*</t>
  </si>
  <si>
    <t>Feb*</t>
  </si>
  <si>
    <t>*ESTIMATED</t>
  </si>
  <si>
    <t>Mar*</t>
  </si>
  <si>
    <t>Citizen Archivist Group</t>
  </si>
  <si>
    <t>Storify Followers</t>
  </si>
  <si>
    <r>
      <t xml:space="preserve">Followers </t>
    </r>
    <r>
      <rPr>
        <i/>
        <sz val="11"/>
        <color rgb="FF3F3F3F"/>
        <rFont val="Calibri"/>
        <family val="2"/>
        <scheme val="minor"/>
      </rPr>
      <t>(cumulative)</t>
    </r>
  </si>
  <si>
    <t>*Estimated</t>
  </si>
  <si>
    <t>TrumanLibrary</t>
  </si>
  <si>
    <t>Clinton Library (wjclibrary42)</t>
  </si>
  <si>
    <t>Post Views (Impressions)</t>
  </si>
  <si>
    <t>*began collecting stats using Google Analytics, instead of native Wikispaces stats (Wikispaces acknowledge bots as visits)</t>
  </si>
  <si>
    <t>Members (total)</t>
  </si>
  <si>
    <t>Photos (total)</t>
  </si>
  <si>
    <t>Unwritten Record (formerly Media Matters)</t>
  </si>
  <si>
    <t>FY2015</t>
  </si>
  <si>
    <t>bush41library</t>
  </si>
  <si>
    <t>Eventbrite</t>
  </si>
  <si>
    <t>Pageviews (Browse)</t>
  </si>
  <si>
    <t>FY15</t>
  </si>
  <si>
    <t>Inside Innovation (retired)</t>
  </si>
  <si>
    <t>Anchorage (Retired)</t>
  </si>
  <si>
    <t>I Found it in the Archives (retired)</t>
  </si>
  <si>
    <t>Video Title</t>
  </si>
  <si>
    <t>Top 5 Most Viewed Blog Posts In November</t>
  </si>
  <si>
    <t>Post Title</t>
  </si>
  <si>
    <t>The number of times people (fans and non-fans) have viewed a news story feed posted by your page</t>
  </si>
  <si>
    <t>Monthly Total (A+P+R)</t>
  </si>
  <si>
    <t>Agency-Wide Total</t>
  </si>
  <si>
    <t>Apr</t>
  </si>
  <si>
    <t>Main YouTube Channel</t>
  </si>
  <si>
    <t>Facebook</t>
  </si>
  <si>
    <t>Our Archives Wiki</t>
  </si>
  <si>
    <t>Oct</t>
  </si>
  <si>
    <t>MONTHLY ACTIVE USERS</t>
  </si>
  <si>
    <t>The number of people who have interacted with or viewed your Page or its posts (fans+non-fans)</t>
  </si>
  <si>
    <t>Subscriptions</t>
  </si>
  <si>
    <t>Track Downloads</t>
  </si>
  <si>
    <t>Running Total</t>
  </si>
  <si>
    <t>FY Totals</t>
  </si>
  <si>
    <t>External Social Media Projects</t>
  </si>
  <si>
    <t>December FY15</t>
  </si>
  <si>
    <t>Top 5 Most Viewed Blog Posts In December</t>
  </si>
  <si>
    <t>Top 5 Most Viewed YouTube Videos In December</t>
  </si>
  <si>
    <t>Top 5 Facebook Posts In December</t>
  </si>
  <si>
    <t>Top 5 Tumblr Posts In December</t>
  </si>
  <si>
    <t>Top 5 Tweets In December</t>
  </si>
  <si>
    <t>Reach/Likes/Shares</t>
  </si>
  <si>
    <t>Notes/Reblogs</t>
  </si>
  <si>
    <t>Retweets</t>
  </si>
  <si>
    <t>Tweet</t>
  </si>
  <si>
    <t>Account</t>
  </si>
  <si>
    <t>FY2015: Top Social Media Posts</t>
  </si>
  <si>
    <t>HistoryPin</t>
  </si>
  <si>
    <t>President Ford WIN Sweater</t>
  </si>
  <si>
    <t>George W. Bush &amp; Laura Bush light Menorah 2006</t>
  </si>
  <si>
    <t>1,608 Retweets / 1,164 Favorites</t>
  </si>
  <si>
    <t>Nancy Reagan and Mr. T</t>
  </si>
  <si>
    <t>Reach</t>
  </si>
  <si>
    <t>Impressions</t>
  </si>
  <si>
    <t>The number of impressions seen of any content associated with your page. (AC)</t>
  </si>
  <si>
    <t>The number of unique users who have seen any content associated with your page. (Q)</t>
  </si>
  <si>
    <t>New Subscribers (Net Change)</t>
  </si>
  <si>
    <t>FY Total</t>
  </si>
  <si>
    <t>(prior to December 2011, blogs stats came from WebTrends)</t>
  </si>
  <si>
    <t>iTunes U</t>
  </si>
  <si>
    <t> 2,989</t>
  </si>
  <si>
    <t> 200</t>
  </si>
  <si>
    <t>Students and Interns</t>
  </si>
  <si>
    <t>Download</t>
  </si>
  <si>
    <t>Exhibits</t>
  </si>
  <si>
    <t>Applied Research</t>
  </si>
  <si>
    <t>Storify</t>
  </si>
  <si>
    <t xml:space="preserve">Congress Archives </t>
  </si>
  <si>
    <t>LBJ Time Machine</t>
  </si>
  <si>
    <t>FY13</t>
  </si>
  <si>
    <t>Carter Chronicle</t>
  </si>
  <si>
    <t>archivespres</t>
  </si>
  <si>
    <t>Followers</t>
  </si>
  <si>
    <t>People who have you in their circles</t>
  </si>
  <si>
    <t>JFK 1961</t>
  </si>
  <si>
    <t>JFK 1960</t>
  </si>
  <si>
    <t>GWB</t>
  </si>
  <si>
    <t>US National Archives</t>
  </si>
  <si>
    <t>US National Archives Cumulative</t>
  </si>
  <si>
    <t>Our Presidents</t>
  </si>
  <si>
    <t>Our Presidents Cumulative</t>
  </si>
  <si>
    <t>Dipity</t>
  </si>
  <si>
    <t>Tracking Disabled - Stats Unavailable through Google Analytics - WebTrends substituted where possible</t>
  </si>
  <si>
    <t>Education</t>
  </si>
  <si>
    <t>Education Updates</t>
  </si>
  <si>
    <t>Acts of Congress</t>
  </si>
  <si>
    <t>FDR Library</t>
  </si>
  <si>
    <t>-</t>
  </si>
  <si>
    <t>Discovercivwar</t>
  </si>
  <si>
    <t>ElectoralCollge</t>
  </si>
  <si>
    <t>atlantaarchives</t>
  </si>
  <si>
    <t>StLouisArchives</t>
  </si>
  <si>
    <t>Total videos</t>
  </si>
  <si>
    <t xml:space="preserve">NARAtions </t>
  </si>
  <si>
    <t xml:space="preserve">NDC Blog </t>
  </si>
  <si>
    <t xml:space="preserve">Reagan Education Workshops </t>
  </si>
  <si>
    <t>AddThis</t>
  </si>
  <si>
    <t>Podcasts</t>
  </si>
  <si>
    <t>RSS</t>
  </si>
  <si>
    <t>Wikis</t>
  </si>
  <si>
    <t>Title</t>
  </si>
  <si>
    <t># Views</t>
  </si>
  <si>
    <t>Prologue</t>
  </si>
  <si>
    <t>Transforming Classification (PIDB)</t>
  </si>
  <si>
    <t xml:space="preserve">Hoover Blackboard </t>
  </si>
  <si>
    <t xml:space="preserve">Text Message </t>
  </si>
  <si>
    <t>FOIA Ombudsman</t>
  </si>
  <si>
    <t>OurPresidents</t>
  </si>
  <si>
    <t>Subscribers on U.S. National Archives YouTube</t>
  </si>
  <si>
    <t>Federal Records Centers</t>
  </si>
  <si>
    <t>Bush</t>
  </si>
  <si>
    <t>Top 5 Most Viewed Videos (April 2011)</t>
  </si>
  <si>
    <t>Wiki</t>
  </si>
  <si>
    <t>Emancipation Proclamation 150th Anniversary at the National Archives</t>
  </si>
  <si>
    <t>Eisenhower's "Military-Industrial Complex" Speech Origins and Significance</t>
  </si>
  <si>
    <t>Electoral College and the National Archives</t>
  </si>
  <si>
    <t>Top 5 Most Viewed Videos (March 2014):</t>
  </si>
  <si>
    <t>IkeLibrary</t>
  </si>
  <si>
    <t>GWBlibrary</t>
  </si>
  <si>
    <t>AOTUS Blog</t>
  </si>
  <si>
    <t>Ike Library</t>
  </si>
  <si>
    <t>Women in Leadership: Journalism</t>
  </si>
  <si>
    <t>https://www.pinterest.com/usnatarchives/</t>
  </si>
  <si>
    <t>https://www.pinterest.com/ourpresidents/</t>
  </si>
  <si>
    <t>FY2014</t>
  </si>
  <si>
    <t>Pins</t>
  </si>
  <si>
    <t>Tours</t>
  </si>
  <si>
    <t>Collections</t>
  </si>
  <si>
    <t>Sessions (Visits)</t>
  </si>
  <si>
    <t>Top 5 Most Viewed Videos (July 2011)</t>
  </si>
  <si>
    <t>The John Glenn Story - 1963</t>
  </si>
  <si>
    <t>ArchivesNews</t>
  </si>
  <si>
    <t>Twitter Followers (cumulative)</t>
  </si>
  <si>
    <t>ArchivesNews cumul.</t>
  </si>
  <si>
    <t>USNatArchives cumul.</t>
  </si>
  <si>
    <t>Editors on Our Archives Wiki</t>
  </si>
  <si>
    <t>per month</t>
  </si>
  <si>
    <t>Page Edits on Our Archives Wiki</t>
  </si>
  <si>
    <t>Uploaded Videos (per month)</t>
  </si>
  <si>
    <t>All Archives.gov Blogs</t>
  </si>
  <si>
    <t>This month our posts were of interest to … new people.</t>
  </si>
  <si>
    <t>MONTHLY TOTAL</t>
  </si>
  <si>
    <t>Unique Visitors (Cumulative)</t>
  </si>
  <si>
    <t>Stories (cumulative)</t>
  </si>
  <si>
    <t>This month we had … hits on all the pages on our site. Includes duplicates from same user.</t>
  </si>
  <si>
    <t>Our users had … browsing sessions with our site.</t>
  </si>
  <si>
    <t xml:space="preserve">Cumulative Editors  </t>
  </si>
  <si>
    <t>Monthly</t>
  </si>
  <si>
    <t>FY10</t>
  </si>
  <si>
    <t>FY11</t>
  </si>
  <si>
    <t>FY12</t>
  </si>
  <si>
    <t>Reddit</t>
  </si>
  <si>
    <t>iTunes</t>
  </si>
  <si>
    <t>GitHub</t>
  </si>
  <si>
    <t>Cumulative Views</t>
  </si>
  <si>
    <t>FY09</t>
  </si>
  <si>
    <t>New Subscribers</t>
  </si>
  <si>
    <t>Total Subscribers</t>
  </si>
  <si>
    <t>Followers (Total)</t>
  </si>
  <si>
    <t>Check-Ins (Total)</t>
  </si>
  <si>
    <t>Photostream Views</t>
  </si>
  <si>
    <t>Photos Uploaded</t>
  </si>
  <si>
    <t>Total Flickr Followers</t>
  </si>
  <si>
    <t>RSS Feeds</t>
  </si>
  <si>
    <t>This month our posts were of interest to … individual people.</t>
  </si>
  <si>
    <t>Current Total Followers</t>
  </si>
  <si>
    <t>Site</t>
  </si>
  <si>
    <t>May</t>
  </si>
  <si>
    <t>Sept</t>
  </si>
  <si>
    <t>Aug</t>
  </si>
  <si>
    <t>Jul</t>
  </si>
  <si>
    <t>Jun</t>
  </si>
  <si>
    <t>Number of Archives.gov Visits by Referring Social Media Site</t>
  </si>
  <si>
    <t>Riverside</t>
  </si>
  <si>
    <t>Philadelphia</t>
  </si>
  <si>
    <t>Top 5 Most Viewed Videos (February 2011)</t>
  </si>
  <si>
    <t>USNatArchives</t>
  </si>
  <si>
    <t>eStore</t>
  </si>
  <si>
    <t>NARAFRC</t>
  </si>
  <si>
    <t>FOIA</t>
  </si>
  <si>
    <t>Number of New Active Internal Social Media Projects</t>
  </si>
  <si>
    <t>Top 5 Most Viewed Videos (March 2011)</t>
  </si>
  <si>
    <t>War Comes to America (full film)</t>
  </si>
  <si>
    <t>Return to Khe Sanh, Vietnam</t>
  </si>
  <si>
    <t>Internal Social Media Projects</t>
  </si>
  <si>
    <t>Views (archivesnews)</t>
  </si>
  <si>
    <t>New Photos (USNat)</t>
  </si>
  <si>
    <t>Views (USNat)</t>
  </si>
  <si>
    <t>New Photos (archnews)</t>
  </si>
  <si>
    <t>New Followers (USNat)</t>
  </si>
  <si>
    <t>New Followers (archnews)</t>
  </si>
  <si>
    <t>Total New Followers</t>
  </si>
  <si>
    <t>Page Edits</t>
  </si>
  <si>
    <t>Editors</t>
  </si>
  <si>
    <t>Videos Uploaded</t>
  </si>
  <si>
    <t>Cumulative Subscribers</t>
  </si>
  <si>
    <t>So far we have reached … this many people.</t>
  </si>
  <si>
    <t>Pageviews</t>
  </si>
  <si>
    <t>Total Views</t>
  </si>
  <si>
    <t>Total Followers</t>
  </si>
  <si>
    <t>Flickr Photostreams</t>
  </si>
  <si>
    <t>New</t>
  </si>
  <si>
    <t>FDRLibrary</t>
  </si>
  <si>
    <t>Seattle</t>
  </si>
  <si>
    <t>Top 5 Most Viewed Videos (May 2011)</t>
  </si>
  <si>
    <t>Inside the Vaults - America's Veterans and the National Archives</t>
  </si>
  <si>
    <t>Tumblr</t>
  </si>
  <si>
    <t>Assembly</t>
  </si>
  <si>
    <t>Top 5 Most Viewed Videos (June 2011)</t>
  </si>
  <si>
    <t xml:space="preserve">Watergate: The 18 ½ Minute Gap and Haldeman's Notes </t>
  </si>
  <si>
    <t>NARA@work Blogs</t>
  </si>
  <si>
    <t>Washboard</t>
  </si>
  <si>
    <t xml:space="preserve">Cumulative Views  </t>
  </si>
  <si>
    <t xml:space="preserve">Cumulative Edits  </t>
  </si>
  <si>
    <t>% of Total Views</t>
  </si>
  <si>
    <t>National Archives Discovers Date Change on Lincoln Document</t>
  </si>
  <si>
    <t>Top 5 Most Viewed Videos (January 2011)</t>
  </si>
  <si>
    <t>Top 5 Most Viewed Videos (Cumulative)</t>
  </si>
  <si>
    <t>NARA_ RecMgmt</t>
  </si>
  <si>
    <t>Electoral College</t>
  </si>
  <si>
    <t>Land of the Giants</t>
  </si>
  <si>
    <t>Denver</t>
  </si>
  <si>
    <t>Flickr</t>
  </si>
  <si>
    <t>Tool</t>
  </si>
  <si>
    <t>IdeaScale</t>
  </si>
  <si>
    <t>Monthly Views: External Social Media Projects</t>
  </si>
  <si>
    <t>Twitter</t>
  </si>
  <si>
    <t>Blog</t>
  </si>
  <si>
    <t>AOTUS</t>
  </si>
  <si>
    <t>NARAtions</t>
  </si>
  <si>
    <t>Hoover Blackboard</t>
  </si>
  <si>
    <t>Prologue Blog</t>
  </si>
  <si>
    <t>NDC Blog</t>
  </si>
  <si>
    <t>Records Express Blog</t>
  </si>
  <si>
    <t>Page</t>
  </si>
  <si>
    <t>Federal Register</t>
  </si>
  <si>
    <t>Preservation</t>
  </si>
  <si>
    <t>Views on Our Archives Wiki</t>
  </si>
  <si>
    <t>Atlanta</t>
  </si>
  <si>
    <t>Boston</t>
  </si>
  <si>
    <t>Carter</t>
  </si>
  <si>
    <t>Chicago</t>
  </si>
  <si>
    <t>Clinton</t>
  </si>
  <si>
    <t>Constitution</t>
  </si>
  <si>
    <t>Eisenhower</t>
  </si>
  <si>
    <t>Ford Library</t>
  </si>
  <si>
    <t>Ford Museum</t>
  </si>
  <si>
    <t>Fort Worth</t>
  </si>
  <si>
    <t>Hoover</t>
  </si>
  <si>
    <t>Johnson</t>
  </si>
  <si>
    <t>Kansas City</t>
  </si>
  <si>
    <t>New York</t>
  </si>
  <si>
    <t>NHPRC</t>
  </si>
  <si>
    <t>Nixon</t>
  </si>
  <si>
    <t>Truman</t>
  </si>
  <si>
    <t>Total</t>
  </si>
  <si>
    <t>Zinio</t>
  </si>
  <si>
    <t>Scribd</t>
  </si>
  <si>
    <t>Reagan</t>
  </si>
  <si>
    <t>Noon Lectures</t>
  </si>
  <si>
    <t>Afro-American HS</t>
  </si>
  <si>
    <t>Browse</t>
  </si>
  <si>
    <t>Subscription</t>
  </si>
  <si>
    <t>StumbleUpon</t>
  </si>
  <si>
    <t>JFK 1962</t>
  </si>
  <si>
    <t>Ustream</t>
  </si>
  <si>
    <t> 5,080</t>
  </si>
  <si>
    <t> 1,105</t>
  </si>
  <si>
    <t>The Eagle Has Landed - 1969</t>
  </si>
  <si>
    <t>Views</t>
  </si>
  <si>
    <t>Views on U.S. National Archives YouTube</t>
  </si>
  <si>
    <t>Number of Videos on U.S. National Archives YouTube</t>
  </si>
  <si>
    <t>Mar</t>
  </si>
  <si>
    <t>YouTube</t>
  </si>
  <si>
    <t>Feb</t>
  </si>
  <si>
    <t>Jan</t>
  </si>
  <si>
    <t>Dec</t>
  </si>
  <si>
    <t>Nov</t>
  </si>
  <si>
    <t>dferriero</t>
  </si>
  <si>
    <t>archivesnews</t>
  </si>
  <si>
    <t>FedRegister</t>
  </si>
  <si>
    <t>WJCLibrary</t>
  </si>
  <si>
    <t>LBJLibrary</t>
  </si>
  <si>
    <t>DocsTeach</t>
  </si>
  <si>
    <t>Sep</t>
  </si>
  <si>
    <t>The Text Message</t>
  </si>
  <si>
    <t>Cumulative</t>
  </si>
  <si>
    <t>Number of New Active External Social Media Projects</t>
  </si>
  <si>
    <t>War Comes to America</t>
  </si>
  <si>
    <t>Stories from the Great Depression</t>
  </si>
  <si>
    <t>Carter Library (carterlibrary39)</t>
  </si>
  <si>
    <t>Records of Women</t>
  </si>
  <si>
    <t>RecordsofWomen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</si>
</sst>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</font>
    <font>
      <b/>
      <sz val="11"/>
      <color theme="9" tint="-0.249977111117893"/>
      <name val="Calibri"/>
      <family val="2"/>
      <scheme val="minor"/>
    </font>
    <font>
      <sz val="10"/>
      <name val="Verdana"/>
    </font>
    <font>
      <sz val="11"/>
      <color rgb="FF3F3F3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  <font>
      <sz val="10"/>
      <color rgb="FF222222"/>
      <name val="Arial"/>
      <family val="2"/>
    </font>
    <font>
      <u/>
      <sz val="8.8000000000000007"/>
      <color indexed="12"/>
      <name val="Calibri"/>
      <family val="2"/>
    </font>
    <font>
      <b/>
      <sz val="11"/>
      <color theme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Verdana"/>
    </font>
    <font>
      <b/>
      <sz val="12"/>
      <color theme="3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3.2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name val="Verdana"/>
    </font>
    <font>
      <b/>
      <sz val="11"/>
      <color indexed="53"/>
      <name val="Calibri"/>
      <family val="2"/>
    </font>
    <font>
      <sz val="12.1"/>
      <color indexed="8"/>
      <name val="Calibri"/>
      <family val="2"/>
    </font>
    <font>
      <b/>
      <sz val="12.1"/>
      <color indexed="8"/>
      <name val="Calibri"/>
      <family val="2"/>
    </font>
    <font>
      <b/>
      <sz val="13.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416B9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DB3E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/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 tint="-0.499984740745262"/>
      </bottom>
      <diagonal/>
    </border>
    <border>
      <left style="medium">
        <color rgb="FF95B3D7"/>
      </left>
      <right/>
      <top/>
      <bottom/>
      <diagonal/>
    </border>
    <border>
      <left/>
      <right style="medium">
        <color rgb="FF95B3D7"/>
      </right>
      <top style="medium">
        <color rgb="FF95B3D7"/>
      </top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thin">
        <color theme="4"/>
      </bottom>
      <diagonal/>
    </border>
    <border>
      <left style="medium">
        <color rgb="FF95B3D7"/>
      </left>
      <right/>
      <top style="medium">
        <color rgb="FF95B3D7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95B3D7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rgb="FF95B3D7"/>
      </bottom>
      <diagonal/>
    </border>
    <border>
      <left style="thin">
        <color theme="4"/>
      </left>
      <right style="thin">
        <color theme="4"/>
      </right>
      <top style="medium">
        <color rgb="FF95B3D7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/>
      </bottom>
      <diagonal/>
    </border>
    <border>
      <left/>
      <right/>
      <top/>
      <bottom style="medium">
        <color rgb="FF95B3D7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95B3D7"/>
      </bottom>
      <diagonal/>
    </border>
    <border>
      <left style="medium">
        <color rgb="FFCCCCCC"/>
      </left>
      <right style="thick">
        <color rgb="FF95B3D7"/>
      </right>
      <top style="medium">
        <color rgb="FFCCCCCC"/>
      </top>
      <bottom style="thick">
        <color rgb="FF95B3D7"/>
      </bottom>
      <diagonal/>
    </border>
    <border>
      <left style="medium">
        <color rgb="FFCCCCCC"/>
      </left>
      <right style="thick">
        <color rgb="FF95B3D7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7F7F7F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4F81BD"/>
      </bottom>
      <diagonal/>
    </border>
  </borders>
  <cellStyleXfs count="47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8" applyNumberFormat="0" applyAlignment="0" applyProtection="0"/>
    <xf numFmtId="0" fontId="17" fillId="10" borderId="9" applyNumberFormat="0" applyAlignment="0" applyProtection="0"/>
    <xf numFmtId="0" fontId="18" fillId="10" borderId="8" applyNumberFormat="0" applyAlignment="0" applyProtection="0"/>
    <xf numFmtId="0" fontId="19" fillId="0" borderId="10" applyNumberFormat="0" applyFill="0" applyAlignment="0" applyProtection="0"/>
    <xf numFmtId="0" fontId="20" fillId="11" borderId="11" applyNumberFormat="0" applyAlignment="0" applyProtection="0"/>
    <xf numFmtId="0" fontId="21" fillId="0" borderId="0" applyNumberFormat="0" applyFill="0" applyBorder="0" applyAlignment="0" applyProtection="0"/>
    <xf numFmtId="0" fontId="8" fillId="12" borderId="12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0" borderId="0"/>
    <xf numFmtId="43" fontId="8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</cellStyleXfs>
  <cellXfs count="805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3" fontId="2" fillId="0" borderId="0" xfId="0" applyNumberFormat="1" applyFont="1"/>
    <xf numFmtId="0" fontId="0" fillId="0" borderId="0" xfId="0" applyBorder="1"/>
    <xf numFmtId="0" fontId="0" fillId="0" borderId="0" xfId="0" applyFill="1"/>
    <xf numFmtId="3" fontId="4" fillId="0" borderId="0" xfId="0" applyNumberFormat="1" applyFont="1"/>
    <xf numFmtId="0" fontId="1" fillId="2" borderId="1" xfId="0" applyFont="1" applyFill="1" applyBorder="1"/>
    <xf numFmtId="3" fontId="3" fillId="0" borderId="0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Border="1"/>
    <xf numFmtId="0" fontId="0" fillId="3" borderId="1" xfId="0" applyFill="1" applyBorder="1"/>
    <xf numFmtId="3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Border="1"/>
    <xf numFmtId="3" fontId="0" fillId="4" borderId="1" xfId="0" applyNumberFormat="1" applyFill="1" applyBorder="1"/>
    <xf numFmtId="3" fontId="0" fillId="0" borderId="0" xfId="0" applyNumberFormat="1" applyFill="1" applyBorder="1"/>
    <xf numFmtId="0" fontId="0" fillId="0" borderId="0" xfId="0"/>
    <xf numFmtId="3" fontId="0" fillId="0" borderId="0" xfId="0" applyNumberFormat="1"/>
    <xf numFmtId="0" fontId="0" fillId="0" borderId="0" xfId="0"/>
    <xf numFmtId="164" fontId="0" fillId="0" borderId="0" xfId="0" applyNumberFormat="1" applyBorder="1"/>
    <xf numFmtId="0" fontId="1" fillId="5" borderId="1" xfId="0" applyFont="1" applyFill="1" applyBorder="1"/>
    <xf numFmtId="0" fontId="0" fillId="0" borderId="0" xfId="0"/>
    <xf numFmtId="0" fontId="24" fillId="0" borderId="0" xfId="0" applyFont="1" applyFill="1" applyBorder="1" applyAlignment="1">
      <alignment horizontal="left" vertical="top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3" fontId="25" fillId="0" borderId="0" xfId="0" applyNumberFormat="1" applyFont="1"/>
    <xf numFmtId="0" fontId="5" fillId="0" borderId="0" xfId="1"/>
    <xf numFmtId="0" fontId="17" fillId="10" borderId="9" xfId="11"/>
    <xf numFmtId="0" fontId="13" fillId="6" borderId="0" xfId="7"/>
    <xf numFmtId="0" fontId="15" fillId="8" borderId="0" xfId="9"/>
    <xf numFmtId="0" fontId="8" fillId="27" borderId="0" xfId="33"/>
    <xf numFmtId="0" fontId="8" fillId="15" borderId="1" xfId="21" applyBorder="1"/>
    <xf numFmtId="0" fontId="0" fillId="0" borderId="0" xfId="0" applyAlignment="1"/>
    <xf numFmtId="0" fontId="0" fillId="2" borderId="4" xfId="0" applyFill="1" applyBorder="1" applyAlignment="1"/>
    <xf numFmtId="0" fontId="0" fillId="0" borderId="2" xfId="0" applyBorder="1" applyAlignment="1"/>
    <xf numFmtId="0" fontId="0" fillId="2" borderId="4" xfId="0" applyFill="1" applyBorder="1" applyAlignment="1">
      <alignment horizontal="left"/>
    </xf>
    <xf numFmtId="0" fontId="0" fillId="0" borderId="3" xfId="0" applyBorder="1" applyAlignment="1"/>
    <xf numFmtId="3" fontId="17" fillId="10" borderId="9" xfId="11" applyNumberFormat="1"/>
    <xf numFmtId="3" fontId="17" fillId="10" borderId="9" xfId="11" applyNumberFormat="1" applyAlignment="1">
      <alignment horizontal="left" vertical="top" wrapText="1"/>
    </xf>
    <xf numFmtId="3" fontId="17" fillId="10" borderId="9" xfId="11" applyNumberFormat="1" applyAlignment="1">
      <alignment wrapText="1"/>
    </xf>
    <xf numFmtId="0" fontId="1" fillId="0" borderId="0" xfId="0" applyFont="1" applyAlignment="1">
      <alignment horizontal="center"/>
    </xf>
    <xf numFmtId="0" fontId="23" fillId="13" borderId="0" xfId="19" applyAlignment="1">
      <alignment horizontal="center"/>
    </xf>
    <xf numFmtId="0" fontId="23" fillId="13" borderId="0" xfId="19"/>
    <xf numFmtId="0" fontId="23" fillId="33" borderId="0" xfId="39" applyAlignment="1">
      <alignment horizontal="center"/>
    </xf>
    <xf numFmtId="0" fontId="23" fillId="25" borderId="0" xfId="31" applyAlignment="1">
      <alignment horizontal="center"/>
    </xf>
    <xf numFmtId="0" fontId="23" fillId="25" borderId="0" xfId="31"/>
    <xf numFmtId="0" fontId="17" fillId="10" borderId="9" xfId="11" applyAlignment="1">
      <alignment horizontal="left" vertical="top" wrapText="1"/>
    </xf>
    <xf numFmtId="3" fontId="17" fillId="10" borderId="9" xfId="11" applyNumberFormat="1" applyAlignment="1">
      <alignment horizontal="right" wrapText="1"/>
    </xf>
    <xf numFmtId="0" fontId="17" fillId="10" borderId="9" xfId="11" applyAlignment="1">
      <alignment horizontal="right" vertical="top" wrapText="1"/>
    </xf>
    <xf numFmtId="0" fontId="18" fillId="10" borderId="8" xfId="12"/>
    <xf numFmtId="0" fontId="8" fillId="27" borderId="1" xfId="33" applyBorder="1"/>
    <xf numFmtId="0" fontId="23" fillId="21" borderId="0" xfId="27" applyAlignment="1">
      <alignment horizontal="center"/>
    </xf>
    <xf numFmtId="0" fontId="8" fillId="23" borderId="1" xfId="29" applyBorder="1"/>
    <xf numFmtId="3" fontId="17" fillId="10" borderId="9" xfId="11" applyNumberFormat="1" applyAlignment="1">
      <alignment horizontal="right" vertical="top" wrapText="1"/>
    </xf>
    <xf numFmtId="3" fontId="17" fillId="10" borderId="9" xfId="11" applyNumberFormat="1" applyAlignment="1">
      <alignment horizontal="right"/>
    </xf>
    <xf numFmtId="0" fontId="17" fillId="10" borderId="9" xfId="11" applyAlignment="1">
      <alignment horizontal="right"/>
    </xf>
    <xf numFmtId="0" fontId="23" fillId="21" borderId="0" xfId="27"/>
    <xf numFmtId="0" fontId="10" fillId="0" borderId="5" xfId="3"/>
    <xf numFmtId="0" fontId="18" fillId="10" borderId="8" xfId="12" applyAlignment="1">
      <alignment horizontal="left" vertical="top" wrapText="1"/>
    </xf>
    <xf numFmtId="0" fontId="18" fillId="10" borderId="8" xfId="12" applyAlignment="1">
      <alignment horizontal="right"/>
    </xf>
    <xf numFmtId="0" fontId="8" fillId="15" borderId="4" xfId="21" applyBorder="1"/>
    <xf numFmtId="3" fontId="17" fillId="10" borderId="9" xfId="11" applyNumberFormat="1" applyAlignment="1">
      <alignment horizontal="left"/>
    </xf>
    <xf numFmtId="3" fontId="18" fillId="10" borderId="8" xfId="12" applyNumberFormat="1"/>
    <xf numFmtId="0" fontId="8" fillId="23" borderId="9" xfId="29" applyBorder="1"/>
    <xf numFmtId="0" fontId="8" fillId="35" borderId="1" xfId="41" applyBorder="1"/>
    <xf numFmtId="0" fontId="0" fillId="0" borderId="0" xfId="0"/>
    <xf numFmtId="0" fontId="10" fillId="0" borderId="5" xfId="3" applyFill="1" applyAlignment="1">
      <alignment horizontal="left" vertical="top" wrapText="1"/>
    </xf>
    <xf numFmtId="0" fontId="10" fillId="0" borderId="5" xfId="3" applyFill="1" applyAlignment="1">
      <alignment horizontal="left" vertical="top"/>
    </xf>
    <xf numFmtId="3" fontId="17" fillId="10" borderId="9" xfId="11" applyNumberFormat="1" applyAlignment="1">
      <alignment horizontal="left" wrapText="1"/>
    </xf>
    <xf numFmtId="3" fontId="17" fillId="10" borderId="9" xfId="11" applyNumberFormat="1" applyAlignment="1"/>
    <xf numFmtId="3" fontId="18" fillId="10" borderId="8" xfId="12" applyNumberFormat="1" applyAlignment="1"/>
    <xf numFmtId="3" fontId="18" fillId="10" borderId="8" xfId="12" applyNumberFormat="1" applyAlignment="1">
      <alignment wrapText="1"/>
    </xf>
    <xf numFmtId="3" fontId="10" fillId="0" borderId="5" xfId="3" applyNumberFormat="1"/>
    <xf numFmtId="0" fontId="17" fillId="10" borderId="9" xfId="11" applyAlignment="1">
      <alignment horizontal="left" wrapText="1"/>
    </xf>
    <xf numFmtId="0" fontId="17" fillId="10" borderId="9" xfId="11" applyAlignment="1">
      <alignment vertical="top" wrapText="1"/>
    </xf>
    <xf numFmtId="0" fontId="17" fillId="10" borderId="9" xfId="11" applyAlignment="1">
      <alignment vertical="top"/>
    </xf>
    <xf numFmtId="3" fontId="17" fillId="10" borderId="9" xfId="11" applyNumberFormat="1" applyAlignment="1">
      <alignment horizontal="center" vertical="top" wrapText="1"/>
    </xf>
    <xf numFmtId="3" fontId="18" fillId="10" borderId="8" xfId="12" applyNumberFormat="1" applyAlignment="1">
      <alignment vertical="top"/>
    </xf>
    <xf numFmtId="3" fontId="18" fillId="10" borderId="8" xfId="12" applyNumberFormat="1" applyAlignment="1">
      <alignment horizontal="right" vertical="top" wrapText="1"/>
    </xf>
    <xf numFmtId="0" fontId="18" fillId="10" borderId="8" xfId="12" applyAlignment="1">
      <alignment horizontal="left" wrapText="1"/>
    </xf>
    <xf numFmtId="0" fontId="0" fillId="0" borderId="0" xfId="0"/>
    <xf numFmtId="0" fontId="10" fillId="0" borderId="5" xfId="3"/>
    <xf numFmtId="0" fontId="20" fillId="13" borderId="0" xfId="19" applyFont="1"/>
    <xf numFmtId="0" fontId="20" fillId="21" borderId="0" xfId="27" applyFont="1" applyAlignment="1">
      <alignment horizontal="center"/>
    </xf>
    <xf numFmtId="0" fontId="20" fillId="21" borderId="0" xfId="27" applyFont="1"/>
    <xf numFmtId="0" fontId="20" fillId="13" borderId="0" xfId="19" applyFont="1" applyAlignment="1">
      <alignment horizontal="center"/>
    </xf>
    <xf numFmtId="0" fontId="1" fillId="3" borderId="1" xfId="0" applyFont="1" applyFill="1" applyBorder="1"/>
    <xf numFmtId="0" fontId="11" fillId="0" borderId="6" xfId="4"/>
    <xf numFmtId="0" fontId="17" fillId="10" borderId="9" xfId="11" applyAlignment="1">
      <alignment wrapText="1"/>
    </xf>
    <xf numFmtId="0" fontId="1" fillId="0" borderId="13" xfId="18"/>
    <xf numFmtId="0" fontId="18" fillId="10" borderId="8" xfId="12" applyAlignment="1">
      <alignment vertical="top"/>
    </xf>
    <xf numFmtId="0" fontId="15" fillId="0" borderId="0" xfId="9" applyFill="1"/>
    <xf numFmtId="0" fontId="8" fillId="34" borderId="0" xfId="40"/>
    <xf numFmtId="3" fontId="18" fillId="10" borderId="8" xfId="12" applyNumberFormat="1" applyAlignment="1">
      <alignment horizontal="center" wrapText="1"/>
    </xf>
    <xf numFmtId="3" fontId="17" fillId="10" borderId="9" xfId="11" applyNumberFormat="1" applyAlignment="1">
      <alignment horizontal="center" wrapText="1"/>
    </xf>
    <xf numFmtId="1" fontId="17" fillId="10" borderId="9" xfId="11" applyNumberFormat="1"/>
    <xf numFmtId="1" fontId="17" fillId="10" borderId="9" xfId="11" applyNumberFormat="1" applyAlignment="1" applyProtection="1">
      <alignment horizontal="right"/>
    </xf>
    <xf numFmtId="0" fontId="18" fillId="10" borderId="8" xfId="12" applyAlignment="1">
      <alignment horizontal="center" wrapText="1"/>
    </xf>
    <xf numFmtId="0" fontId="0" fillId="0" borderId="0" xfId="0"/>
    <xf numFmtId="0" fontId="17" fillId="12" borderId="12" xfId="16" applyFont="1" applyAlignment="1">
      <alignment horizontal="center"/>
    </xf>
    <xf numFmtId="0" fontId="10" fillId="0" borderId="5" xfId="3"/>
    <xf numFmtId="1" fontId="17" fillId="10" borderId="9" xfId="11" applyNumberFormat="1" applyAlignment="1">
      <alignment horizontal="right" wrapText="1"/>
    </xf>
    <xf numFmtId="0" fontId="10" fillId="0" borderId="5" xfId="3"/>
    <xf numFmtId="1" fontId="17" fillId="10" borderId="9" xfId="11" applyNumberFormat="1" applyAlignment="1">
      <alignment horizontal="right"/>
    </xf>
    <xf numFmtId="1" fontId="17" fillId="10" borderId="9" xfId="11" applyNumberFormat="1" applyAlignment="1" applyProtection="1"/>
    <xf numFmtId="0" fontId="17" fillId="10" borderId="9" xfId="11" applyAlignment="1"/>
    <xf numFmtId="1" fontId="17" fillId="10" borderId="9" xfId="11" applyNumberFormat="1" applyAlignment="1"/>
    <xf numFmtId="0" fontId="17" fillId="10" borderId="9" xfId="11" applyAlignment="1">
      <alignment horizontal="right" wrapText="1"/>
    </xf>
    <xf numFmtId="0" fontId="10" fillId="0" borderId="5" xfId="3"/>
    <xf numFmtId="0" fontId="16" fillId="9" borderId="8" xfId="10"/>
    <xf numFmtId="3" fontId="16" fillId="9" borderId="8" xfId="10" applyNumberFormat="1"/>
    <xf numFmtId="0" fontId="16" fillId="9" borderId="8" xfId="10" applyAlignment="1">
      <alignment horizontal="right"/>
    </xf>
    <xf numFmtId="0" fontId="0" fillId="23" borderId="9" xfId="29" applyFont="1" applyBorder="1"/>
    <xf numFmtId="0" fontId="10" fillId="0" borderId="5" xfId="3"/>
    <xf numFmtId="0" fontId="10" fillId="0" borderId="5" xfId="3"/>
    <xf numFmtId="0" fontId="10" fillId="0" borderId="5" xfId="3"/>
    <xf numFmtId="3" fontId="18" fillId="10" borderId="8" xfId="12" applyNumberFormat="1" applyAlignment="1">
      <alignment horizontal="right"/>
    </xf>
    <xf numFmtId="0" fontId="10" fillId="0" borderId="5" xfId="3"/>
    <xf numFmtId="0" fontId="10" fillId="0" borderId="5" xfId="3"/>
    <xf numFmtId="0" fontId="0" fillId="23" borderId="0" xfId="29" applyFont="1" applyBorder="1"/>
    <xf numFmtId="0" fontId="10" fillId="0" borderId="5" xfId="3"/>
    <xf numFmtId="0" fontId="0" fillId="23" borderId="1" xfId="29" applyFont="1" applyBorder="1"/>
    <xf numFmtId="3" fontId="1" fillId="0" borderId="13" xfId="18" applyNumberFormat="1"/>
    <xf numFmtId="3" fontId="17" fillId="10" borderId="9" xfId="11" applyNumberFormat="1" applyAlignment="1" applyProtection="1">
      <alignment horizontal="right"/>
    </xf>
    <xf numFmtId="3" fontId="0" fillId="0" borderId="0" xfId="0" applyNumberFormat="1" applyFill="1"/>
    <xf numFmtId="0" fontId="10" fillId="0" borderId="5" xfId="3"/>
    <xf numFmtId="0" fontId="10" fillId="0" borderId="5" xfId="3"/>
    <xf numFmtId="0" fontId="0" fillId="3" borderId="14" xfId="0" applyFill="1" applyBorder="1"/>
    <xf numFmtId="0" fontId="10" fillId="0" borderId="5" xfId="3"/>
    <xf numFmtId="0" fontId="17" fillId="10" borderId="15" xfId="11" applyBorder="1"/>
    <xf numFmtId="0" fontId="10" fillId="0" borderId="5" xfId="3"/>
    <xf numFmtId="0" fontId="8" fillId="27" borderId="9" xfId="33" applyBorder="1"/>
    <xf numFmtId="0" fontId="8" fillId="31" borderId="1" xfId="37" applyBorder="1"/>
    <xf numFmtId="0" fontId="23" fillId="29" borderId="0" xfId="35" applyAlignment="1">
      <alignment horizontal="center"/>
    </xf>
    <xf numFmtId="0" fontId="23" fillId="29" borderId="0" xfId="35"/>
    <xf numFmtId="0" fontId="10" fillId="0" borderId="5" xfId="3"/>
    <xf numFmtId="0" fontId="10" fillId="0" borderId="5" xfId="3"/>
    <xf numFmtId="0" fontId="10" fillId="0" borderId="5" xfId="3"/>
    <xf numFmtId="0" fontId="10" fillId="0" borderId="5" xfId="3"/>
    <xf numFmtId="0" fontId="10" fillId="0" borderId="5" xfId="3"/>
    <xf numFmtId="0" fontId="10" fillId="0" borderId="5" xfId="3"/>
    <xf numFmtId="165" fontId="17" fillId="10" borderId="9" xfId="44" applyNumberFormat="1" applyFont="1" applyFill="1" applyBorder="1"/>
    <xf numFmtId="165" fontId="18" fillId="10" borderId="8" xfId="44" applyNumberFormat="1" applyFont="1" applyFill="1" applyBorder="1"/>
    <xf numFmtId="165" fontId="1" fillId="0" borderId="13" xfId="44" applyNumberFormat="1" applyFont="1" applyBorder="1"/>
    <xf numFmtId="165" fontId="0" fillId="0" borderId="0" xfId="44" applyNumberFormat="1" applyFont="1"/>
    <xf numFmtId="165" fontId="17" fillId="10" borderId="9" xfId="44" applyNumberFormat="1" applyFont="1" applyFill="1" applyBorder="1" applyAlignment="1" applyProtection="1">
      <alignment horizontal="right"/>
    </xf>
    <xf numFmtId="0" fontId="10" fillId="0" borderId="5" xfId="3"/>
    <xf numFmtId="0" fontId="10" fillId="0" borderId="5" xfId="3"/>
    <xf numFmtId="3" fontId="17" fillId="10" borderId="9" xfId="44" applyNumberFormat="1" applyFont="1" applyFill="1" applyBorder="1"/>
    <xf numFmtId="3" fontId="18" fillId="10" borderId="8" xfId="44" applyNumberFormat="1" applyFont="1" applyFill="1" applyBorder="1"/>
    <xf numFmtId="3" fontId="17" fillId="10" borderId="9" xfId="44" applyNumberFormat="1" applyFont="1" applyFill="1" applyBorder="1" applyAlignment="1" applyProtection="1">
      <alignment horizontal="right"/>
    </xf>
    <xf numFmtId="0" fontId="10" fillId="0" borderId="5" xfId="3"/>
    <xf numFmtId="0" fontId="10" fillId="0" borderId="5" xfId="3"/>
    <xf numFmtId="0" fontId="10" fillId="0" borderId="5" xfId="3"/>
    <xf numFmtId="0" fontId="17" fillId="12" borderId="16" xfId="16" applyFont="1" applyBorder="1" applyAlignment="1">
      <alignment horizontal="center"/>
    </xf>
    <xf numFmtId="0" fontId="17" fillId="0" borderId="0" xfId="11" applyFill="1" applyBorder="1" applyAlignment="1">
      <alignment wrapText="1"/>
    </xf>
    <xf numFmtId="0" fontId="17" fillId="0" borderId="0" xfId="11" applyFill="1" applyBorder="1"/>
    <xf numFmtId="0" fontId="1" fillId="2" borderId="0" xfId="0" applyFont="1" applyFill="1" applyBorder="1"/>
    <xf numFmtId="0" fontId="8" fillId="15" borderId="0" xfId="21" applyBorder="1"/>
    <xf numFmtId="0" fontId="8" fillId="23" borderId="17" xfId="29" applyBorder="1"/>
    <xf numFmtId="3" fontId="17" fillId="10" borderId="15" xfId="11" applyNumberFormat="1" applyBorder="1"/>
    <xf numFmtId="0" fontId="0" fillId="27" borderId="9" xfId="33" applyFont="1" applyBorder="1"/>
    <xf numFmtId="0" fontId="8" fillId="27" borderId="18" xfId="33" applyBorder="1"/>
    <xf numFmtId="165" fontId="1" fillId="0" borderId="1" xfId="44" applyNumberFormat="1" applyFont="1" applyBorder="1"/>
    <xf numFmtId="165" fontId="17" fillId="10" borderId="18" xfId="44" applyNumberFormat="1" applyFont="1" applyFill="1" applyBorder="1" applyAlignment="1" applyProtection="1">
      <alignment horizontal="right"/>
    </xf>
    <xf numFmtId="0" fontId="0" fillId="27" borderId="1" xfId="33" applyFont="1" applyBorder="1"/>
    <xf numFmtId="3" fontId="17" fillId="10" borderId="18" xfId="11" applyNumberFormat="1" applyBorder="1"/>
    <xf numFmtId="3" fontId="0" fillId="0" borderId="0" xfId="44" applyNumberFormat="1" applyFont="1"/>
    <xf numFmtId="3" fontId="27" fillId="37" borderId="1" xfId="0" applyNumberFormat="1" applyFont="1" applyFill="1" applyBorder="1" applyAlignment="1" applyProtection="1">
      <alignment horizontal="right"/>
    </xf>
    <xf numFmtId="0" fontId="0" fillId="0" borderId="0" xfId="0" applyFont="1"/>
    <xf numFmtId="0" fontId="23" fillId="25" borderId="0" xfId="31" applyFont="1"/>
    <xf numFmtId="3" fontId="1" fillId="0" borderId="13" xfId="18" applyNumberFormat="1" applyFont="1"/>
    <xf numFmtId="0" fontId="0" fillId="0" borderId="0" xfId="0" applyFont="1" applyFill="1"/>
    <xf numFmtId="3" fontId="0" fillId="0" borderId="0" xfId="0" applyNumberFormat="1" applyFont="1" applyFill="1"/>
    <xf numFmtId="3" fontId="17" fillId="10" borderId="18" xfId="11" applyNumberFormat="1" applyBorder="1" applyAlignment="1" applyProtection="1">
      <alignment horizontal="right"/>
    </xf>
    <xf numFmtId="3" fontId="3" fillId="37" borderId="1" xfId="0" applyNumberFormat="1" applyFont="1" applyFill="1" applyBorder="1" applyAlignment="1" applyProtection="1">
      <alignment horizontal="right"/>
    </xf>
    <xf numFmtId="3" fontId="18" fillId="0" borderId="0" xfId="12" applyNumberFormat="1" applyFill="1" applyBorder="1"/>
    <xf numFmtId="0" fontId="17" fillId="10" borderId="18" xfId="11" applyBorder="1"/>
    <xf numFmtId="0" fontId="18" fillId="10" borderId="19" xfId="12" applyBorder="1"/>
    <xf numFmtId="0" fontId="28" fillId="0" borderId="0" xfId="0" applyFont="1"/>
    <xf numFmtId="3" fontId="0" fillId="0" borderId="1" xfId="0" applyNumberFormat="1" applyBorder="1"/>
    <xf numFmtId="3" fontId="18" fillId="10" borderId="21" xfId="44" applyNumberFormat="1" applyFont="1" applyFill="1" applyBorder="1"/>
    <xf numFmtId="0" fontId="10" fillId="0" borderId="5" xfId="3"/>
    <xf numFmtId="3" fontId="29" fillId="37" borderId="1" xfId="0" applyNumberFormat="1" applyFont="1" applyFill="1" applyBorder="1" applyAlignment="1" applyProtection="1">
      <alignment horizontal="right"/>
    </xf>
    <xf numFmtId="3" fontId="8" fillId="0" borderId="0" xfId="0" applyNumberFormat="1" applyFont="1" applyFill="1"/>
    <xf numFmtId="3" fontId="3" fillId="38" borderId="1" xfId="0" applyNumberFormat="1" applyFont="1" applyFill="1" applyBorder="1" applyAlignment="1" applyProtection="1">
      <alignment horizontal="right"/>
    </xf>
    <xf numFmtId="165" fontId="8" fillId="0" borderId="0" xfId="44" applyNumberFormat="1" applyFont="1"/>
    <xf numFmtId="3" fontId="30" fillId="38" borderId="4" xfId="44" applyNumberFormat="1" applyFont="1" applyFill="1" applyBorder="1" applyAlignment="1" applyProtection="1">
      <alignment horizontal="right"/>
    </xf>
    <xf numFmtId="3" fontId="30" fillId="38" borderId="1" xfId="44" applyNumberFormat="1" applyFont="1" applyFill="1" applyBorder="1" applyAlignment="1" applyProtection="1">
      <alignment horizontal="right"/>
    </xf>
    <xf numFmtId="0" fontId="23" fillId="39" borderId="0" xfId="31" applyFill="1" applyAlignment="1">
      <alignment horizontal="center"/>
    </xf>
    <xf numFmtId="0" fontId="23" fillId="39" borderId="0" xfId="31" applyFill="1"/>
    <xf numFmtId="0" fontId="8" fillId="40" borderId="9" xfId="33" applyFill="1" applyBorder="1"/>
    <xf numFmtId="0" fontId="10" fillId="0" borderId="5" xfId="3"/>
    <xf numFmtId="0" fontId="23" fillId="41" borderId="0" xfId="0" applyFont="1" applyFill="1" applyAlignment="1">
      <alignment horizontal="center"/>
    </xf>
    <xf numFmtId="0" fontId="18" fillId="10" borderId="22" xfId="12" applyBorder="1"/>
    <xf numFmtId="3" fontId="17" fillId="10" borderId="15" xfId="11" applyNumberFormat="1" applyBorder="1" applyAlignment="1">
      <alignment horizontal="right"/>
    </xf>
    <xf numFmtId="3" fontId="17" fillId="10" borderId="1" xfId="11" applyNumberFormat="1" applyBorder="1"/>
    <xf numFmtId="0" fontId="23" fillId="39" borderId="0" xfId="0" applyFont="1" applyFill="1" applyAlignment="1">
      <alignment horizontal="left"/>
    </xf>
    <xf numFmtId="0" fontId="0" fillId="39" borderId="0" xfId="0" applyFill="1"/>
    <xf numFmtId="0" fontId="0" fillId="40" borderId="1" xfId="33" applyFont="1" applyFill="1" applyBorder="1"/>
    <xf numFmtId="0" fontId="23" fillId="39" borderId="1" xfId="0" applyFont="1" applyFill="1" applyBorder="1"/>
    <xf numFmtId="0" fontId="0" fillId="39" borderId="1" xfId="0" applyFill="1" applyBorder="1"/>
    <xf numFmtId="0" fontId="0" fillId="40" borderId="1" xfId="0" applyFill="1" applyBorder="1"/>
    <xf numFmtId="0" fontId="8" fillId="40" borderId="23" xfId="33" applyFill="1" applyBorder="1"/>
    <xf numFmtId="0" fontId="17" fillId="10" borderId="1" xfId="11" applyBorder="1"/>
    <xf numFmtId="3" fontId="18" fillId="10" borderId="1" xfId="12" applyNumberFormat="1" applyBorder="1"/>
    <xf numFmtId="0" fontId="0" fillId="40" borderId="9" xfId="33" applyFont="1" applyFill="1" applyBorder="1"/>
    <xf numFmtId="0" fontId="0" fillId="40" borderId="20" xfId="33" applyFont="1" applyFill="1" applyBorder="1"/>
    <xf numFmtId="0" fontId="0" fillId="27" borderId="18" xfId="33" applyFont="1" applyBorder="1"/>
    <xf numFmtId="3" fontId="27" fillId="38" borderId="4" xfId="0" applyNumberFormat="1" applyFont="1" applyFill="1" applyBorder="1" applyAlignment="1" applyProtection="1">
      <alignment horizontal="right"/>
    </xf>
    <xf numFmtId="0" fontId="1" fillId="40" borderId="0" xfId="0" applyFont="1" applyFill="1" applyAlignment="1">
      <alignment horizontal="center"/>
    </xf>
    <xf numFmtId="0" fontId="1" fillId="40" borderId="1" xfId="33" applyFont="1" applyFill="1" applyBorder="1" applyAlignment="1">
      <alignment horizontal="center"/>
    </xf>
    <xf numFmtId="0" fontId="10" fillId="0" borderId="5" xfId="3"/>
    <xf numFmtId="0" fontId="31" fillId="0" borderId="5" xfId="3" applyFont="1"/>
    <xf numFmtId="0" fontId="31" fillId="0" borderId="6" xfId="4" applyFont="1"/>
    <xf numFmtId="0" fontId="32" fillId="0" borderId="0" xfId="0" applyFont="1"/>
    <xf numFmtId="0" fontId="32" fillId="34" borderId="0" xfId="40" applyFont="1" applyBorder="1"/>
    <xf numFmtId="0" fontId="33" fillId="13" borderId="0" xfId="19" applyFont="1" applyAlignment="1">
      <alignment horizontal="center"/>
    </xf>
    <xf numFmtId="0" fontId="33" fillId="13" borderId="0" xfId="19" applyFont="1"/>
    <xf numFmtId="0" fontId="33" fillId="21" borderId="0" xfId="27" applyFont="1" applyAlignment="1">
      <alignment horizontal="center"/>
    </xf>
    <xf numFmtId="0" fontId="33" fillId="21" borderId="0" xfId="27" applyFont="1"/>
    <xf numFmtId="0" fontId="34" fillId="25" borderId="0" xfId="31" applyFont="1" applyAlignment="1">
      <alignment horizontal="center"/>
    </xf>
    <xf numFmtId="0" fontId="34" fillId="25" borderId="0" xfId="31" applyFont="1"/>
    <xf numFmtId="0" fontId="32" fillId="15" borderId="1" xfId="21" applyFont="1" applyBorder="1"/>
    <xf numFmtId="0" fontId="32" fillId="15" borderId="4" xfId="21" applyFont="1" applyBorder="1"/>
    <xf numFmtId="0" fontId="32" fillId="23" borderId="9" xfId="29" applyFont="1" applyBorder="1"/>
    <xf numFmtId="0" fontId="32" fillId="27" borderId="9" xfId="33" applyFont="1" applyBorder="1"/>
    <xf numFmtId="0" fontId="35" fillId="10" borderId="9" xfId="11" applyFont="1"/>
    <xf numFmtId="3" fontId="35" fillId="10" borderId="9" xfId="11" applyNumberFormat="1" applyFont="1"/>
    <xf numFmtId="3" fontId="35" fillId="10" borderId="9" xfId="11" applyNumberFormat="1" applyFont="1" applyAlignment="1">
      <alignment horizontal="center"/>
    </xf>
    <xf numFmtId="0" fontId="36" fillId="10" borderId="8" xfId="12" applyFont="1"/>
    <xf numFmtId="3" fontId="36" fillId="10" borderId="8" xfId="12" applyNumberFormat="1" applyFont="1"/>
    <xf numFmtId="0" fontId="37" fillId="6" borderId="0" xfId="7" applyFont="1"/>
    <xf numFmtId="0" fontId="34" fillId="39" borderId="0" xfId="31" applyFont="1" applyFill="1" applyAlignment="1">
      <alignment horizontal="center"/>
    </xf>
    <xf numFmtId="0" fontId="34" fillId="39" borderId="0" xfId="31" applyFont="1" applyFill="1"/>
    <xf numFmtId="0" fontId="32" fillId="40" borderId="9" xfId="33" applyFont="1" applyFill="1" applyBorder="1"/>
    <xf numFmtId="0" fontId="38" fillId="8" borderId="0" xfId="9" applyFont="1"/>
    <xf numFmtId="0" fontId="32" fillId="27" borderId="18" xfId="33" applyFont="1" applyBorder="1"/>
    <xf numFmtId="0" fontId="39" fillId="0" borderId="0" xfId="0" applyFont="1" applyAlignment="1">
      <alignment horizontal="center"/>
    </xf>
    <xf numFmtId="3" fontId="35" fillId="10" borderId="15" xfId="11" applyNumberFormat="1" applyFont="1" applyBorder="1"/>
    <xf numFmtId="0" fontId="32" fillId="27" borderId="0" xfId="33" applyFont="1"/>
    <xf numFmtId="0" fontId="35" fillId="10" borderId="9" xfId="11" applyFont="1" applyAlignment="1">
      <alignment horizontal="right"/>
    </xf>
    <xf numFmtId="0" fontId="34" fillId="39" borderId="0" xfId="31" applyFont="1" applyFill="1" applyBorder="1" applyAlignment="1">
      <alignment horizontal="center"/>
    </xf>
    <xf numFmtId="0" fontId="34" fillId="39" borderId="0" xfId="31" applyFont="1" applyFill="1" applyBorder="1"/>
    <xf numFmtId="3" fontId="35" fillId="10" borderId="18" xfId="11" applyNumberFormat="1" applyFont="1" applyBorder="1"/>
    <xf numFmtId="3" fontId="35" fillId="10" borderId="1" xfId="11" applyNumberFormat="1" applyFont="1" applyBorder="1"/>
    <xf numFmtId="0" fontId="35" fillId="10" borderId="18" xfId="11" applyFont="1" applyBorder="1"/>
    <xf numFmtId="0" fontId="35" fillId="10" borderId="1" xfId="11" applyFont="1" applyBorder="1"/>
    <xf numFmtId="3" fontId="36" fillId="10" borderId="19" xfId="12" applyNumberFormat="1" applyFont="1" applyBorder="1"/>
    <xf numFmtId="3" fontId="36" fillId="10" borderId="1" xfId="12" applyNumberFormat="1" applyFont="1" applyBorder="1"/>
    <xf numFmtId="0" fontId="23" fillId="39" borderId="0" xfId="0" applyFont="1" applyFill="1"/>
    <xf numFmtId="3" fontId="1" fillId="0" borderId="1" xfId="44" applyNumberFormat="1" applyFont="1" applyBorder="1"/>
    <xf numFmtId="3" fontId="8" fillId="0" borderId="0" xfId="44" applyNumberFormat="1" applyFont="1"/>
    <xf numFmtId="3" fontId="0" fillId="38" borderId="1" xfId="0" applyNumberFormat="1" applyFill="1" applyBorder="1"/>
    <xf numFmtId="3" fontId="27" fillId="38" borderId="1" xfId="0" applyNumberFormat="1" applyFont="1" applyFill="1" applyBorder="1" applyAlignment="1" applyProtection="1">
      <alignment horizontal="right"/>
    </xf>
    <xf numFmtId="3" fontId="40" fillId="38" borderId="1" xfId="0" applyNumberFormat="1" applyFont="1" applyFill="1" applyBorder="1" applyAlignment="1" applyProtection="1">
      <alignment horizontal="right"/>
    </xf>
    <xf numFmtId="3" fontId="3" fillId="38" borderId="1" xfId="44" applyNumberFormat="1" applyFont="1" applyFill="1" applyBorder="1" applyAlignment="1" applyProtection="1">
      <alignment horizontal="right"/>
    </xf>
    <xf numFmtId="1" fontId="27" fillId="0" borderId="0" xfId="0" applyNumberFormat="1" applyFont="1" applyFill="1" applyBorder="1" applyAlignment="1" applyProtection="1">
      <alignment horizontal="right"/>
    </xf>
    <xf numFmtId="0" fontId="10" fillId="0" borderId="5" xfId="3"/>
    <xf numFmtId="0" fontId="1" fillId="42" borderId="0" xfId="40" applyFont="1" applyFill="1"/>
    <xf numFmtId="0" fontId="20" fillId="42" borderId="0" xfId="19" applyFont="1" applyFill="1" applyAlignment="1">
      <alignment horizontal="center"/>
    </xf>
    <xf numFmtId="0" fontId="41" fillId="42" borderId="0" xfId="7" applyFont="1" applyFill="1"/>
    <xf numFmtId="0" fontId="0" fillId="43" borderId="1" xfId="21" applyFont="1" applyFill="1" applyBorder="1"/>
    <xf numFmtId="0" fontId="0" fillId="43" borderId="1" xfId="40" applyFont="1" applyFill="1" applyBorder="1"/>
    <xf numFmtId="0" fontId="3" fillId="43" borderId="1" xfId="7" applyFont="1" applyFill="1" applyBorder="1"/>
    <xf numFmtId="0" fontId="3" fillId="43" borderId="1" xfId="9" applyFont="1" applyFill="1" applyBorder="1"/>
    <xf numFmtId="0" fontId="0" fillId="15" borderId="1" xfId="21" applyFont="1" applyBorder="1"/>
    <xf numFmtId="0" fontId="43" fillId="44" borderId="0" xfId="45" applyFill="1" applyAlignment="1" applyProtection="1">
      <alignment wrapText="1"/>
    </xf>
    <xf numFmtId="3" fontId="42" fillId="44" borderId="0" xfId="0" applyNumberFormat="1" applyFont="1" applyFill="1" applyAlignment="1">
      <alignment wrapText="1"/>
    </xf>
    <xf numFmtId="0" fontId="42" fillId="44" borderId="0" xfId="0" applyFont="1" applyFill="1" applyAlignment="1">
      <alignment wrapText="1"/>
    </xf>
    <xf numFmtId="0" fontId="0" fillId="2" borderId="24" xfId="0" applyFill="1" applyBorder="1"/>
    <xf numFmtId="3" fontId="17" fillId="38" borderId="1" xfId="11" applyNumberFormat="1" applyFont="1" applyFill="1" applyBorder="1" applyAlignment="1">
      <alignment horizontal="right"/>
    </xf>
    <xf numFmtId="3" fontId="17" fillId="10" borderId="17" xfId="11" applyNumberFormat="1" applyBorder="1" applyAlignment="1">
      <alignment horizontal="right"/>
    </xf>
    <xf numFmtId="3" fontId="17" fillId="10" borderId="18" xfId="11" applyNumberFormat="1" applyBorder="1" applyAlignment="1">
      <alignment horizontal="right"/>
    </xf>
    <xf numFmtId="3" fontId="1" fillId="38" borderId="1" xfId="0" applyNumberFormat="1" applyFont="1" applyFill="1" applyBorder="1"/>
    <xf numFmtId="0" fontId="10" fillId="0" borderId="5" xfId="3"/>
    <xf numFmtId="3" fontId="28" fillId="10" borderId="9" xfId="11" applyNumberFormat="1" applyFont="1" applyAlignment="1"/>
    <xf numFmtId="3" fontId="41" fillId="10" borderId="8" xfId="12" applyNumberFormat="1" applyFont="1"/>
    <xf numFmtId="3" fontId="28" fillId="10" borderId="8" xfId="12" applyNumberFormat="1" applyFont="1"/>
    <xf numFmtId="3" fontId="3" fillId="10" borderId="9" xfId="11" applyNumberFormat="1" applyFont="1"/>
    <xf numFmtId="3" fontId="44" fillId="10" borderId="9" xfId="11" applyNumberFormat="1" applyFont="1"/>
    <xf numFmtId="3" fontId="1" fillId="38" borderId="0" xfId="0" applyNumberFormat="1" applyFont="1" applyFill="1"/>
    <xf numFmtId="3" fontId="35" fillId="10" borderId="9" xfId="11" applyNumberFormat="1" applyFont="1" applyAlignment="1"/>
    <xf numFmtId="0" fontId="10" fillId="0" borderId="5" xfId="3"/>
    <xf numFmtId="3" fontId="17" fillId="45" borderId="9" xfId="11" applyNumberFormat="1" applyFill="1"/>
    <xf numFmtId="0" fontId="10" fillId="0" borderId="5" xfId="3"/>
    <xf numFmtId="3" fontId="8" fillId="34" borderId="9" xfId="40" applyNumberFormat="1" applyBorder="1"/>
    <xf numFmtId="3" fontId="8" fillId="34" borderId="8" xfId="40" applyNumberFormat="1" applyBorder="1"/>
    <xf numFmtId="0" fontId="1" fillId="40" borderId="9" xfId="33" applyFont="1" applyFill="1" applyBorder="1"/>
    <xf numFmtId="3" fontId="8" fillId="34" borderId="9" xfId="40" applyNumberFormat="1" applyBorder="1" applyAlignment="1"/>
    <xf numFmtId="3" fontId="8" fillId="34" borderId="1" xfId="40" applyNumberFormat="1" applyBorder="1"/>
    <xf numFmtId="0" fontId="8" fillId="34" borderId="1" xfId="40" applyBorder="1"/>
    <xf numFmtId="0" fontId="26" fillId="0" borderId="0" xfId="43"/>
    <xf numFmtId="3" fontId="0" fillId="0" borderId="0" xfId="0" applyNumberFormat="1" applyFont="1"/>
    <xf numFmtId="3" fontId="23" fillId="21" borderId="0" xfId="27" applyNumberFormat="1"/>
    <xf numFmtId="3" fontId="23" fillId="25" borderId="0" xfId="31" applyNumberFormat="1" applyAlignment="1">
      <alignment horizontal="center"/>
    </xf>
    <xf numFmtId="3" fontId="23" fillId="25" borderId="0" xfId="31" applyNumberFormat="1"/>
    <xf numFmtId="3" fontId="23" fillId="39" borderId="0" xfId="31" applyNumberFormat="1" applyFill="1" applyAlignment="1">
      <alignment horizontal="center"/>
    </xf>
    <xf numFmtId="3" fontId="23" fillId="39" borderId="0" xfId="31" applyNumberFormat="1" applyFill="1"/>
    <xf numFmtId="3" fontId="8" fillId="23" borderId="1" xfId="29" applyNumberFormat="1" applyBorder="1"/>
    <xf numFmtId="3" fontId="8" fillId="27" borderId="9" xfId="33" applyNumberFormat="1" applyBorder="1"/>
    <xf numFmtId="3" fontId="8" fillId="40" borderId="9" xfId="33" applyNumberFormat="1" applyFill="1" applyBorder="1"/>
    <xf numFmtId="3" fontId="0" fillId="40" borderId="9" xfId="33" applyNumberFormat="1" applyFont="1" applyFill="1" applyBorder="1"/>
    <xf numFmtId="0" fontId="20" fillId="39" borderId="0" xfId="31" applyFont="1" applyFill="1"/>
    <xf numFmtId="3" fontId="28" fillId="10" borderId="9" xfId="11" applyNumberFormat="1" applyFont="1"/>
    <xf numFmtId="0" fontId="10" fillId="0" borderId="5" xfId="3"/>
    <xf numFmtId="3" fontId="35" fillId="10" borderId="9" xfId="11" applyNumberFormat="1" applyFont="1" applyAlignment="1">
      <alignment horizontal="right"/>
    </xf>
    <xf numFmtId="3" fontId="0" fillId="38" borderId="1" xfId="0" applyNumberFormat="1" applyFont="1" applyFill="1" applyBorder="1"/>
    <xf numFmtId="3" fontId="17" fillId="10" borderId="23" xfId="11" applyNumberFormat="1" applyBorder="1"/>
    <xf numFmtId="0" fontId="26" fillId="0" borderId="1" xfId="43" applyBorder="1"/>
    <xf numFmtId="3" fontId="0" fillId="37" borderId="1" xfId="0" applyNumberFormat="1" applyFont="1" applyFill="1" applyBorder="1"/>
    <xf numFmtId="0" fontId="0" fillId="39" borderId="0" xfId="0" applyFont="1" applyFill="1"/>
    <xf numFmtId="0" fontId="0" fillId="40" borderId="1" xfId="0" applyFont="1" applyFill="1" applyBorder="1"/>
    <xf numFmtId="3" fontId="30" fillId="37" borderId="1" xfId="44" applyNumberFormat="1" applyFont="1" applyFill="1" applyBorder="1" applyAlignment="1" applyProtection="1">
      <alignment horizontal="right"/>
    </xf>
    <xf numFmtId="0" fontId="10" fillId="0" borderId="5" xfId="3"/>
    <xf numFmtId="3" fontId="0" fillId="40" borderId="1" xfId="33" applyNumberFormat="1" applyFont="1" applyFill="1" applyBorder="1"/>
    <xf numFmtId="0" fontId="10" fillId="0" borderId="5" xfId="3"/>
    <xf numFmtId="0" fontId="23" fillId="17" borderId="0" xfId="23"/>
    <xf numFmtId="0" fontId="8" fillId="19" borderId="1" xfId="25" applyBorder="1"/>
    <xf numFmtId="0" fontId="23" fillId="17" borderId="1" xfId="23" applyBorder="1"/>
    <xf numFmtId="0" fontId="23" fillId="17" borderId="0" xfId="23" applyAlignment="1">
      <alignment horizontal="center"/>
    </xf>
    <xf numFmtId="0" fontId="8" fillId="19" borderId="9" xfId="25" applyBorder="1"/>
    <xf numFmtId="0" fontId="23" fillId="39" borderId="0" xfId="0" applyFont="1" applyFill="1" applyAlignment="1">
      <alignment horizontal="center"/>
    </xf>
    <xf numFmtId="3" fontId="8" fillId="19" borderId="9" xfId="25" applyNumberFormat="1" applyBorder="1"/>
    <xf numFmtId="3" fontId="17" fillId="10" borderId="18" xfId="11" applyNumberFormat="1" applyBorder="1" applyAlignment="1"/>
    <xf numFmtId="3" fontId="8" fillId="19" borderId="23" xfId="25" applyNumberFormat="1" applyBorder="1"/>
    <xf numFmtId="0" fontId="32" fillId="19" borderId="1" xfId="25" applyFont="1" applyBorder="1"/>
    <xf numFmtId="0" fontId="23" fillId="17" borderId="0" xfId="23" applyBorder="1"/>
    <xf numFmtId="0" fontId="34" fillId="17" borderId="0" xfId="23" applyFont="1" applyBorder="1"/>
    <xf numFmtId="0" fontId="32" fillId="19" borderId="9" xfId="25" applyFont="1" applyBorder="1"/>
    <xf numFmtId="0" fontId="34" fillId="17" borderId="0" xfId="23" applyFont="1"/>
    <xf numFmtId="0" fontId="0" fillId="19" borderId="9" xfId="25" applyFont="1" applyBorder="1"/>
    <xf numFmtId="3" fontId="8" fillId="38" borderId="9" xfId="40" applyNumberFormat="1" applyFill="1" applyBorder="1"/>
    <xf numFmtId="3" fontId="17" fillId="38" borderId="9" xfId="11" applyNumberFormat="1" applyFill="1"/>
    <xf numFmtId="3" fontId="41" fillId="38" borderId="8" xfId="12" applyNumberFormat="1" applyFont="1" applyFill="1"/>
    <xf numFmtId="3" fontId="18" fillId="38" borderId="8" xfId="12" applyNumberFormat="1" applyFill="1"/>
    <xf numFmtId="3" fontId="28" fillId="38" borderId="8" xfId="12" applyNumberFormat="1" applyFont="1" applyFill="1"/>
    <xf numFmtId="3" fontId="23" fillId="17" borderId="0" xfId="23" applyNumberFormat="1" applyAlignment="1">
      <alignment horizontal="center"/>
    </xf>
    <xf numFmtId="3" fontId="23" fillId="17" borderId="0" xfId="23" applyNumberFormat="1"/>
    <xf numFmtId="0" fontId="8" fillId="40" borderId="18" xfId="33" applyFill="1" applyBorder="1"/>
    <xf numFmtId="0" fontId="0" fillId="19" borderId="1" xfId="25" applyFont="1" applyBorder="1"/>
    <xf numFmtId="0" fontId="0" fillId="19" borderId="17" xfId="25" applyFont="1" applyBorder="1"/>
    <xf numFmtId="0" fontId="8" fillId="38" borderId="1" xfId="40" applyFill="1" applyBorder="1"/>
    <xf numFmtId="0" fontId="8" fillId="19" borderId="23" xfId="25" applyBorder="1"/>
    <xf numFmtId="0" fontId="8" fillId="19" borderId="20" xfId="25" applyBorder="1"/>
    <xf numFmtId="0" fontId="10" fillId="0" borderId="5" xfId="3"/>
    <xf numFmtId="0" fontId="8" fillId="38" borderId="9" xfId="33" applyFill="1" applyBorder="1"/>
    <xf numFmtId="3" fontId="17" fillId="38" borderId="9" xfId="11" applyNumberFormat="1" applyFill="1" applyAlignment="1">
      <alignment horizontal="right"/>
    </xf>
    <xf numFmtId="0" fontId="32" fillId="19" borderId="18" xfId="25" applyFont="1" applyBorder="1"/>
    <xf numFmtId="3" fontId="8" fillId="19" borderId="1" xfId="25" applyNumberFormat="1" applyBorder="1"/>
    <xf numFmtId="3" fontId="18" fillId="0" borderId="8" xfId="44" applyNumberFormat="1" applyFont="1" applyFill="1" applyBorder="1"/>
    <xf numFmtId="3" fontId="8" fillId="38" borderId="1" xfId="44" applyNumberFormat="1" applyFont="1" applyFill="1" applyBorder="1"/>
    <xf numFmtId="3" fontId="3" fillId="38" borderId="2" xfId="44" applyNumberFormat="1" applyFont="1" applyFill="1" applyBorder="1" applyAlignment="1" applyProtection="1">
      <alignment horizontal="right"/>
    </xf>
    <xf numFmtId="0" fontId="43" fillId="46" borderId="30" xfId="45" applyFill="1" applyBorder="1" applyAlignment="1" applyProtection="1"/>
    <xf numFmtId="0" fontId="43" fillId="0" borderId="30" xfId="45" applyBorder="1" applyAlignment="1" applyProtection="1"/>
    <xf numFmtId="0" fontId="49" fillId="0" borderId="27" xfId="0" applyFont="1" applyBorder="1" applyAlignment="1">
      <alignment horizontal="center" vertical="top"/>
    </xf>
    <xf numFmtId="0" fontId="49" fillId="0" borderId="28" xfId="0" applyFont="1" applyBorder="1" applyAlignment="1">
      <alignment horizontal="center" vertical="top"/>
    </xf>
    <xf numFmtId="0" fontId="0" fillId="46" borderId="29" xfId="0" applyFill="1" applyBorder="1" applyAlignment="1">
      <alignment horizontal="center"/>
    </xf>
    <xf numFmtId="3" fontId="50" fillId="46" borderId="3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46" borderId="30" xfId="0" applyFont="1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50" fillId="46" borderId="32" xfId="0" applyFont="1" applyFill="1" applyBorder="1" applyAlignment="1">
      <alignment horizontal="center" wrapText="1"/>
    </xf>
    <xf numFmtId="0" fontId="43" fillId="46" borderId="32" xfId="45" applyFill="1" applyBorder="1" applyAlignment="1" applyProtection="1"/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43" fillId="0" borderId="0" xfId="45" applyFill="1" applyBorder="1" applyAlignment="1" applyProtection="1"/>
    <xf numFmtId="0" fontId="49" fillId="0" borderId="0" xfId="0" applyFont="1" applyFill="1" applyBorder="1" applyAlignment="1">
      <alignment horizontal="left"/>
    </xf>
    <xf numFmtId="0" fontId="43" fillId="0" borderId="31" xfId="45" applyBorder="1" applyAlignment="1" applyProtection="1"/>
    <xf numFmtId="3" fontId="50" fillId="0" borderId="32" xfId="0" applyNumberFormat="1" applyFont="1" applyBorder="1" applyAlignment="1">
      <alignment horizontal="center"/>
    </xf>
    <xf numFmtId="0" fontId="43" fillId="46" borderId="31" xfId="45" applyFill="1" applyBorder="1" applyAlignment="1" applyProtection="1"/>
    <xf numFmtId="3" fontId="50" fillId="46" borderId="32" xfId="0" applyNumberFormat="1" applyFont="1" applyFill="1" applyBorder="1" applyAlignment="1">
      <alignment horizontal="center"/>
    </xf>
    <xf numFmtId="0" fontId="41" fillId="0" borderId="0" xfId="0" applyFont="1" applyFill="1"/>
    <xf numFmtId="0" fontId="0" fillId="40" borderId="33" xfId="0" applyFill="1" applyBorder="1"/>
    <xf numFmtId="0" fontId="41" fillId="40" borderId="3" xfId="0" applyFont="1" applyFill="1" applyBorder="1"/>
    <xf numFmtId="0" fontId="0" fillId="40" borderId="3" xfId="0" applyFill="1" applyBorder="1"/>
    <xf numFmtId="0" fontId="0" fillId="40" borderId="34" xfId="0" applyFill="1" applyBorder="1"/>
    <xf numFmtId="0" fontId="0" fillId="40" borderId="35" xfId="0" applyFill="1" applyBorder="1"/>
    <xf numFmtId="0" fontId="49" fillId="0" borderId="0" xfId="0" applyFont="1" applyBorder="1"/>
    <xf numFmtId="0" fontId="0" fillId="40" borderId="36" xfId="0" applyFill="1" applyBorder="1"/>
    <xf numFmtId="0" fontId="0" fillId="40" borderId="25" xfId="0" applyFill="1" applyBorder="1"/>
    <xf numFmtId="0" fontId="0" fillId="40" borderId="37" xfId="0" applyFill="1" applyBorder="1"/>
    <xf numFmtId="0" fontId="0" fillId="40" borderId="26" xfId="0" applyFill="1" applyBorder="1"/>
    <xf numFmtId="0" fontId="0" fillId="47" borderId="33" xfId="0" applyFill="1" applyBorder="1"/>
    <xf numFmtId="0" fontId="1" fillId="47" borderId="3" xfId="0" applyFont="1" applyFill="1" applyBorder="1"/>
    <xf numFmtId="0" fontId="0" fillId="47" borderId="3" xfId="0" applyFill="1" applyBorder="1"/>
    <xf numFmtId="0" fontId="0" fillId="47" borderId="34" xfId="0" applyFill="1" applyBorder="1"/>
    <xf numFmtId="0" fontId="0" fillId="47" borderId="35" xfId="0" applyFill="1" applyBorder="1"/>
    <xf numFmtId="0" fontId="0" fillId="47" borderId="36" xfId="0" applyFill="1" applyBorder="1"/>
    <xf numFmtId="0" fontId="0" fillId="47" borderId="25" xfId="0" applyFill="1" applyBorder="1"/>
    <xf numFmtId="0" fontId="0" fillId="47" borderId="37" xfId="0" applyFill="1" applyBorder="1"/>
    <xf numFmtId="0" fontId="0" fillId="47" borderId="26" xfId="0" applyFill="1" applyBorder="1"/>
    <xf numFmtId="0" fontId="51" fillId="0" borderId="0" xfId="0" applyFont="1" applyFill="1"/>
    <xf numFmtId="0" fontId="43" fillId="0" borderId="0" xfId="45" applyAlignment="1" applyProtection="1"/>
    <xf numFmtId="0" fontId="43" fillId="46" borderId="38" xfId="45" applyFill="1" applyBorder="1" applyAlignment="1" applyProtection="1"/>
    <xf numFmtId="0" fontId="43" fillId="48" borderId="29" xfId="45" applyFill="1" applyBorder="1" applyAlignment="1" applyProtection="1"/>
    <xf numFmtId="0" fontId="43" fillId="49" borderId="31" xfId="45" applyFill="1" applyBorder="1" applyAlignment="1" applyProtection="1"/>
    <xf numFmtId="0" fontId="43" fillId="0" borderId="29" xfId="45" applyBorder="1" applyAlignment="1" applyProtection="1"/>
    <xf numFmtId="0" fontId="43" fillId="46" borderId="29" xfId="45" applyFill="1" applyBorder="1" applyAlignment="1" applyProtection="1">
      <alignment horizontal="left"/>
    </xf>
    <xf numFmtId="3" fontId="32" fillId="0" borderId="0" xfId="0" applyNumberFormat="1" applyFont="1"/>
    <xf numFmtId="3" fontId="39" fillId="38" borderId="1" xfId="0" applyNumberFormat="1" applyFont="1" applyFill="1" applyBorder="1"/>
    <xf numFmtId="0" fontId="43" fillId="3" borderId="29" xfId="45" applyFill="1" applyBorder="1" applyAlignment="1" applyProtection="1">
      <alignment horizontal="center"/>
    </xf>
    <xf numFmtId="0" fontId="43" fillId="0" borderId="29" xfId="45" applyBorder="1" applyAlignment="1" applyProtection="1">
      <alignment horizontal="center"/>
    </xf>
    <xf numFmtId="0" fontId="43" fillId="3" borderId="31" xfId="45" applyFill="1" applyBorder="1" applyAlignment="1" applyProtection="1">
      <alignment horizontal="center"/>
    </xf>
    <xf numFmtId="3" fontId="50" fillId="0" borderId="30" xfId="0" applyNumberFormat="1" applyFont="1" applyBorder="1" applyAlignment="1">
      <alignment horizontal="center"/>
    </xf>
    <xf numFmtId="3" fontId="17" fillId="10" borderId="9" xfId="11" applyNumberFormat="1" applyAlignment="1" applyProtection="1">
      <alignment horizontal="center"/>
    </xf>
    <xf numFmtId="165" fontId="17" fillId="10" borderId="9" xfId="11" applyNumberFormat="1" applyAlignment="1" applyProtection="1">
      <alignment horizontal="right"/>
    </xf>
    <xf numFmtId="165" fontId="17" fillId="10" borderId="9" xfId="11" applyNumberFormat="1"/>
    <xf numFmtId="3" fontId="18" fillId="10" borderId="8" xfId="12" applyNumberFormat="1" applyAlignment="1" applyProtection="1">
      <alignment horizontal="right"/>
    </xf>
    <xf numFmtId="165" fontId="18" fillId="10" borderId="8" xfId="12" applyNumberFormat="1"/>
    <xf numFmtId="165" fontId="18" fillId="10" borderId="8" xfId="12" applyNumberFormat="1" applyFont="1"/>
    <xf numFmtId="3" fontId="18" fillId="10" borderId="8" xfId="12" applyNumberFormat="1" applyFont="1"/>
    <xf numFmtId="3" fontId="18" fillId="10" borderId="8" xfId="12" applyNumberFormat="1" applyFont="1" applyAlignment="1" applyProtection="1">
      <alignment horizontal="right"/>
    </xf>
    <xf numFmtId="3" fontId="17" fillId="10" borderId="9" xfId="11" applyNumberFormat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0" fontId="0" fillId="50" borderId="33" xfId="0" applyFill="1" applyBorder="1"/>
    <xf numFmtId="0" fontId="1" fillId="50" borderId="3" xfId="0" applyFont="1" applyFill="1" applyBorder="1"/>
    <xf numFmtId="0" fontId="0" fillId="50" borderId="3" xfId="0" applyFill="1" applyBorder="1"/>
    <xf numFmtId="0" fontId="0" fillId="50" borderId="34" xfId="0" applyFill="1" applyBorder="1"/>
    <xf numFmtId="0" fontId="0" fillId="50" borderId="36" xfId="0" applyFill="1" applyBorder="1"/>
    <xf numFmtId="0" fontId="0" fillId="50" borderId="26" xfId="0" applyFill="1" applyBorder="1"/>
    <xf numFmtId="0" fontId="0" fillId="50" borderId="35" xfId="0" applyFill="1" applyBorder="1"/>
    <xf numFmtId="0" fontId="0" fillId="50" borderId="25" xfId="0" applyFill="1" applyBorder="1"/>
    <xf numFmtId="0" fontId="0" fillId="50" borderId="37" xfId="0" applyFill="1" applyBorder="1"/>
    <xf numFmtId="0" fontId="52" fillId="0" borderId="0" xfId="0" applyFont="1"/>
    <xf numFmtId="0" fontId="0" fillId="51" borderId="33" xfId="0" applyFill="1" applyBorder="1"/>
    <xf numFmtId="0" fontId="1" fillId="51" borderId="3" xfId="0" applyFont="1" applyFill="1" applyBorder="1"/>
    <xf numFmtId="0" fontId="0" fillId="51" borderId="3" xfId="0" applyFill="1" applyBorder="1"/>
    <xf numFmtId="0" fontId="0" fillId="51" borderId="34" xfId="0" applyFill="1" applyBorder="1"/>
    <xf numFmtId="0" fontId="0" fillId="51" borderId="35" xfId="0" applyFill="1" applyBorder="1"/>
    <xf numFmtId="0" fontId="0" fillId="51" borderId="25" xfId="0" applyFill="1" applyBorder="1"/>
    <xf numFmtId="0" fontId="0" fillId="51" borderId="37" xfId="0" applyFill="1" applyBorder="1"/>
    <xf numFmtId="0" fontId="0" fillId="51" borderId="26" xfId="0" applyFill="1" applyBorder="1"/>
    <xf numFmtId="0" fontId="0" fillId="51" borderId="36" xfId="0" applyFill="1" applyBorder="1"/>
    <xf numFmtId="165" fontId="17" fillId="10" borderId="9" xfId="44" applyNumberFormat="1" applyFont="1" applyFill="1" applyBorder="1" applyAlignment="1" applyProtection="1">
      <alignment horizontal="center"/>
    </xf>
    <xf numFmtId="0" fontId="43" fillId="3" borderId="0" xfId="45" applyFill="1" applyAlignment="1" applyProtection="1"/>
    <xf numFmtId="165" fontId="35" fillId="10" borderId="9" xfId="44" applyNumberFormat="1" applyFont="1" applyFill="1" applyBorder="1"/>
    <xf numFmtId="165" fontId="36" fillId="10" borderId="8" xfId="12" applyNumberFormat="1" applyFont="1"/>
    <xf numFmtId="0" fontId="23" fillId="39" borderId="0" xfId="35" applyFill="1"/>
    <xf numFmtId="0" fontId="0" fillId="40" borderId="18" xfId="33" applyFont="1" applyFill="1" applyBorder="1"/>
    <xf numFmtId="3" fontId="17" fillId="10" borderId="39" xfId="11" applyNumberFormat="1" applyBorder="1"/>
    <xf numFmtId="0" fontId="26" fillId="0" borderId="4" xfId="43" applyBorder="1"/>
    <xf numFmtId="0" fontId="0" fillId="0" borderId="1" xfId="0" applyBorder="1"/>
    <xf numFmtId="0" fontId="0" fillId="43" borderId="9" xfId="33" applyFont="1" applyFill="1" applyBorder="1"/>
    <xf numFmtId="0" fontId="8" fillId="43" borderId="9" xfId="33" applyFill="1" applyBorder="1"/>
    <xf numFmtId="0" fontId="23" fillId="42" borderId="0" xfId="31" applyFill="1"/>
    <xf numFmtId="0" fontId="17" fillId="10" borderId="40" xfId="11" applyBorder="1"/>
    <xf numFmtId="0" fontId="8" fillId="23" borderId="41" xfId="29" applyBorder="1"/>
    <xf numFmtId="0" fontId="8" fillId="27" borderId="23" xfId="33" applyBorder="1"/>
    <xf numFmtId="0" fontId="8" fillId="38" borderId="1" xfId="25" applyFill="1" applyBorder="1"/>
    <xf numFmtId="0" fontId="0" fillId="52" borderId="33" xfId="0" applyFill="1" applyBorder="1"/>
    <xf numFmtId="0" fontId="1" fillId="52" borderId="3" xfId="0" applyFont="1" applyFill="1" applyBorder="1"/>
    <xf numFmtId="0" fontId="0" fillId="52" borderId="3" xfId="0" applyFill="1" applyBorder="1"/>
    <xf numFmtId="0" fontId="0" fillId="52" borderId="34" xfId="0" applyFill="1" applyBorder="1"/>
    <xf numFmtId="0" fontId="0" fillId="52" borderId="35" xfId="0" applyFill="1" applyBorder="1"/>
    <xf numFmtId="0" fontId="0" fillId="52" borderId="25" xfId="0" applyFill="1" applyBorder="1"/>
    <xf numFmtId="0" fontId="0" fillId="52" borderId="37" xfId="0" applyFill="1" applyBorder="1"/>
    <xf numFmtId="0" fontId="0" fillId="52" borderId="26" xfId="0" applyFill="1" applyBorder="1"/>
    <xf numFmtId="0" fontId="0" fillId="52" borderId="36" xfId="0" applyFill="1" applyBorder="1"/>
    <xf numFmtId="0" fontId="43" fillId="3" borderId="31" xfId="45" applyFill="1" applyBorder="1" applyAlignment="1" applyProtection="1">
      <alignment horizontal="center" wrapText="1"/>
    </xf>
    <xf numFmtId="0" fontId="0" fillId="53" borderId="33" xfId="0" applyFill="1" applyBorder="1"/>
    <xf numFmtId="0" fontId="1" fillId="53" borderId="3" xfId="0" applyFont="1" applyFill="1" applyBorder="1"/>
    <xf numFmtId="0" fontId="0" fillId="53" borderId="3" xfId="0" applyFill="1" applyBorder="1"/>
    <xf numFmtId="0" fontId="0" fillId="53" borderId="34" xfId="0" applyFill="1" applyBorder="1"/>
    <xf numFmtId="0" fontId="0" fillId="53" borderId="35" xfId="0" applyFill="1" applyBorder="1"/>
    <xf numFmtId="0" fontId="0" fillId="53" borderId="25" xfId="0" applyFill="1" applyBorder="1"/>
    <xf numFmtId="0" fontId="0" fillId="53" borderId="36" xfId="0" applyFill="1" applyBorder="1"/>
    <xf numFmtId="0" fontId="0" fillId="53" borderId="26" xfId="0" applyFill="1" applyBorder="1"/>
    <xf numFmtId="0" fontId="0" fillId="53" borderId="37" xfId="0" applyFill="1" applyBorder="1"/>
    <xf numFmtId="0" fontId="43" fillId="46" borderId="30" xfId="45" applyFill="1" applyBorder="1" applyAlignment="1" applyProtection="1">
      <alignment horizontal="left"/>
    </xf>
    <xf numFmtId="165" fontId="17" fillId="10" borderId="9" xfId="11" applyNumberFormat="1" applyAlignment="1" applyProtection="1">
      <alignment horizontal="center"/>
    </xf>
    <xf numFmtId="165" fontId="0" fillId="0" borderId="0" xfId="44" applyNumberFormat="1" applyFont="1" applyFill="1"/>
    <xf numFmtId="0" fontId="53" fillId="46" borderId="32" xfId="0" applyFont="1" applyFill="1" applyBorder="1" applyAlignment="1">
      <alignment horizontal="center" wrapText="1"/>
    </xf>
    <xf numFmtId="0" fontId="43" fillId="46" borderId="32" xfId="45" applyFill="1" applyBorder="1" applyAlignment="1" applyProtection="1">
      <alignment horizontal="left" wrapText="1"/>
    </xf>
    <xf numFmtId="41" fontId="35" fillId="10" borderId="9" xfId="11" applyNumberFormat="1" applyFont="1"/>
    <xf numFmtId="41" fontId="36" fillId="10" borderId="8" xfId="12" applyNumberFormat="1" applyFont="1"/>
    <xf numFmtId="0" fontId="54" fillId="0" borderId="0" xfId="1" applyFont="1" applyAlignment="1">
      <alignment horizontal="center"/>
    </xf>
    <xf numFmtId="165" fontId="35" fillId="10" borderId="9" xfId="11" applyNumberFormat="1" applyFont="1"/>
    <xf numFmtId="165" fontId="36" fillId="10" borderId="8" xfId="44" applyNumberFormat="1" applyFont="1" applyFill="1" applyBorder="1"/>
    <xf numFmtId="0" fontId="0" fillId="54" borderId="33" xfId="0" applyFill="1" applyBorder="1"/>
    <xf numFmtId="0" fontId="1" fillId="54" borderId="3" xfId="0" applyFont="1" applyFill="1" applyBorder="1"/>
    <xf numFmtId="0" fontId="0" fillId="54" borderId="3" xfId="0" applyFill="1" applyBorder="1"/>
    <xf numFmtId="0" fontId="0" fillId="54" borderId="34" xfId="0" applyFill="1" applyBorder="1"/>
    <xf numFmtId="0" fontId="0" fillId="54" borderId="35" xfId="0" applyFill="1" applyBorder="1"/>
    <xf numFmtId="0" fontId="0" fillId="54" borderId="25" xfId="0" applyFill="1" applyBorder="1"/>
    <xf numFmtId="0" fontId="0" fillId="54" borderId="37" xfId="0" applyFill="1" applyBorder="1"/>
    <xf numFmtId="0" fontId="0" fillId="54" borderId="26" xfId="0" applyFill="1" applyBorder="1"/>
    <xf numFmtId="0" fontId="0" fillId="54" borderId="36" xfId="0" applyFill="1" applyBorder="1"/>
    <xf numFmtId="0" fontId="1" fillId="0" borderId="1" xfId="0" applyFont="1" applyBorder="1"/>
    <xf numFmtId="0" fontId="8" fillId="19" borderId="18" xfId="25" applyBorder="1"/>
    <xf numFmtId="0" fontId="8" fillId="19" borderId="42" xfId="25" applyBorder="1"/>
    <xf numFmtId="0" fontId="8" fillId="19" borderId="43" xfId="25" applyBorder="1"/>
    <xf numFmtId="0" fontId="1" fillId="0" borderId="41" xfId="0" applyFont="1" applyBorder="1"/>
    <xf numFmtId="0" fontId="56" fillId="44" borderId="1" xfId="0" applyFont="1" applyFill="1" applyBorder="1" applyAlignment="1">
      <alignment horizontal="right" vertical="center"/>
    </xf>
    <xf numFmtId="0" fontId="0" fillId="55" borderId="33" xfId="0" applyFill="1" applyBorder="1"/>
    <xf numFmtId="0" fontId="1" fillId="55" borderId="3" xfId="0" applyFont="1" applyFill="1" applyBorder="1"/>
    <xf numFmtId="0" fontId="0" fillId="55" borderId="3" xfId="0" applyFill="1" applyBorder="1"/>
    <xf numFmtId="0" fontId="0" fillId="55" borderId="34" xfId="0" applyFill="1" applyBorder="1"/>
    <xf numFmtId="0" fontId="0" fillId="55" borderId="35" xfId="0" applyFill="1" applyBorder="1"/>
    <xf numFmtId="0" fontId="0" fillId="55" borderId="25" xfId="0" applyFill="1" applyBorder="1"/>
    <xf numFmtId="0" fontId="0" fillId="55" borderId="36" xfId="0" applyFill="1" applyBorder="1"/>
    <xf numFmtId="0" fontId="0" fillId="55" borderId="26" xfId="0" applyFill="1" applyBorder="1"/>
    <xf numFmtId="0" fontId="0" fillId="55" borderId="37" xfId="0" applyFill="1" applyBorder="1"/>
    <xf numFmtId="165" fontId="18" fillId="10" borderId="8" xfId="12" applyNumberFormat="1" applyAlignment="1" applyProtection="1">
      <alignment horizontal="right"/>
    </xf>
    <xf numFmtId="0" fontId="0" fillId="56" borderId="33" xfId="0" applyFill="1" applyBorder="1"/>
    <xf numFmtId="0" fontId="1" fillId="56" borderId="3" xfId="0" applyFont="1" applyFill="1" applyBorder="1"/>
    <xf numFmtId="0" fontId="0" fillId="56" borderId="3" xfId="0" applyFill="1" applyBorder="1"/>
    <xf numFmtId="0" fontId="0" fillId="56" borderId="34" xfId="0" applyFill="1" applyBorder="1"/>
    <xf numFmtId="0" fontId="0" fillId="56" borderId="35" xfId="0" applyFill="1" applyBorder="1"/>
    <xf numFmtId="0" fontId="0" fillId="56" borderId="25" xfId="0" applyFill="1" applyBorder="1"/>
    <xf numFmtId="0" fontId="0" fillId="56" borderId="37" xfId="0" applyFill="1" applyBorder="1"/>
    <xf numFmtId="0" fontId="0" fillId="56" borderId="26" xfId="0" applyFill="1" applyBorder="1"/>
    <xf numFmtId="0" fontId="0" fillId="56" borderId="36" xfId="0" applyFill="1" applyBorder="1"/>
    <xf numFmtId="3" fontId="18" fillId="10" borderId="19" xfId="12" applyNumberFormat="1" applyBorder="1"/>
    <xf numFmtId="0" fontId="23" fillId="0" borderId="0" xfId="31" applyFill="1" applyBorder="1" applyAlignment="1">
      <alignment horizontal="center"/>
    </xf>
    <xf numFmtId="0" fontId="23" fillId="0" borderId="0" xfId="31" applyFill="1" applyBorder="1"/>
    <xf numFmtId="0" fontId="8" fillId="0" borderId="0" xfId="33" applyFill="1" applyBorder="1"/>
    <xf numFmtId="3" fontId="17" fillId="0" borderId="0" xfId="11" applyNumberFormat="1" applyFill="1" applyBorder="1"/>
    <xf numFmtId="3" fontId="28" fillId="0" borderId="0" xfId="11" applyNumberFormat="1" applyFont="1" applyFill="1" applyBorder="1"/>
    <xf numFmtId="1" fontId="57" fillId="0" borderId="0" xfId="0" applyNumberFormat="1" applyFont="1" applyFill="1" applyBorder="1" applyAlignment="1" applyProtection="1">
      <alignment horizontal="right"/>
    </xf>
    <xf numFmtId="0" fontId="43" fillId="3" borderId="32" xfId="45" applyFill="1" applyBorder="1" applyAlignment="1" applyProtection="1">
      <alignment horizontal="left" wrapText="1"/>
    </xf>
    <xf numFmtId="0" fontId="43" fillId="3" borderId="29" xfId="45" applyFill="1" applyBorder="1" applyAlignment="1" applyProtection="1">
      <alignment horizontal="left"/>
    </xf>
    <xf numFmtId="0" fontId="10" fillId="0" borderId="5" xfId="3"/>
    <xf numFmtId="0" fontId="58" fillId="0" borderId="0" xfId="0" applyFont="1"/>
    <xf numFmtId="0" fontId="23" fillId="0" borderId="0" xfId="23" applyFill="1"/>
    <xf numFmtId="0" fontId="8" fillId="19" borderId="4" xfId="25" applyBorder="1"/>
    <xf numFmtId="0" fontId="18" fillId="10" borderId="8" xfId="12" applyAlignment="1">
      <alignment horizontal="left"/>
    </xf>
    <xf numFmtId="3" fontId="18" fillId="10" borderId="44" xfId="12" applyNumberFormat="1" applyBorder="1"/>
    <xf numFmtId="3" fontId="2" fillId="0" borderId="0" xfId="0" applyNumberFormat="1" applyFont="1" applyFill="1" applyBorder="1"/>
    <xf numFmtId="0" fontId="17" fillId="10" borderId="23" xfId="11" applyBorder="1"/>
    <xf numFmtId="3" fontId="17" fillId="10" borderId="23" xfId="11" applyNumberFormat="1" applyBorder="1" applyAlignment="1">
      <alignment horizontal="right"/>
    </xf>
    <xf numFmtId="3" fontId="17" fillId="10" borderId="20" xfId="11" applyNumberFormat="1" applyBorder="1" applyAlignment="1">
      <alignment horizontal="right"/>
    </xf>
    <xf numFmtId="3" fontId="17" fillId="10" borderId="45" xfId="11" applyNumberFormat="1" applyBorder="1" applyAlignment="1">
      <alignment horizontal="right"/>
    </xf>
    <xf numFmtId="3" fontId="18" fillId="10" borderId="44" xfId="12" applyNumberFormat="1" applyBorder="1" applyAlignment="1">
      <alignment horizontal="right"/>
    </xf>
    <xf numFmtId="3" fontId="18" fillId="10" borderId="46" xfId="12" applyNumberFormat="1" applyBorder="1"/>
    <xf numFmtId="3" fontId="2" fillId="0" borderId="3" xfId="0" applyNumberFormat="1" applyFont="1" applyFill="1" applyBorder="1"/>
    <xf numFmtId="3" fontId="18" fillId="0" borderId="3" xfId="12" applyNumberFormat="1" applyFill="1" applyBorder="1"/>
    <xf numFmtId="0" fontId="59" fillId="0" borderId="0" xfId="11" applyFont="1" applyFill="1" applyBorder="1"/>
    <xf numFmtId="3" fontId="17" fillId="10" borderId="41" xfId="11" applyNumberFormat="1" applyBorder="1" applyAlignment="1">
      <alignment horizontal="right"/>
    </xf>
    <xf numFmtId="0" fontId="0" fillId="0" borderId="3" xfId="0" applyFill="1" applyBorder="1"/>
    <xf numFmtId="0" fontId="0" fillId="57" borderId="33" xfId="0" applyFill="1" applyBorder="1"/>
    <xf numFmtId="0" fontId="1" fillId="57" borderId="3" xfId="0" applyFont="1" applyFill="1" applyBorder="1"/>
    <xf numFmtId="0" fontId="0" fillId="57" borderId="3" xfId="0" applyFill="1" applyBorder="1"/>
    <xf numFmtId="0" fontId="0" fillId="57" borderId="34" xfId="0" applyFill="1" applyBorder="1"/>
    <xf numFmtId="0" fontId="0" fillId="57" borderId="36" xfId="0" applyFill="1" applyBorder="1"/>
    <xf numFmtId="0" fontId="0" fillId="57" borderId="35" xfId="0" applyFill="1" applyBorder="1"/>
    <xf numFmtId="0" fontId="0" fillId="57" borderId="25" xfId="0" applyFill="1" applyBorder="1"/>
    <xf numFmtId="0" fontId="0" fillId="57" borderId="37" xfId="0" applyFill="1" applyBorder="1"/>
    <xf numFmtId="0" fontId="0" fillId="57" borderId="26" xfId="0" applyFill="1" applyBorder="1"/>
    <xf numFmtId="0" fontId="10" fillId="0" borderId="5" xfId="3"/>
    <xf numFmtId="3" fontId="17" fillId="10" borderId="40" xfId="11" applyNumberFormat="1" applyBorder="1" applyAlignment="1">
      <alignment horizontal="right"/>
    </xf>
    <xf numFmtId="3" fontId="18" fillId="10" borderId="22" xfId="12" applyNumberFormat="1" applyBorder="1"/>
    <xf numFmtId="3" fontId="17" fillId="10" borderId="1" xfId="11" applyNumberFormat="1" applyBorder="1" applyAlignment="1">
      <alignment horizontal="right"/>
    </xf>
    <xf numFmtId="0" fontId="60" fillId="59" borderId="1" xfId="0" applyFont="1" applyFill="1" applyBorder="1"/>
    <xf numFmtId="0" fontId="0" fillId="58" borderId="1" xfId="25" applyFont="1" applyFill="1" applyBorder="1"/>
    <xf numFmtId="0" fontId="3" fillId="59" borderId="1" xfId="0" applyFont="1" applyFill="1" applyBorder="1"/>
    <xf numFmtId="0" fontId="23" fillId="25" borderId="1" xfId="31" applyBorder="1"/>
    <xf numFmtId="3" fontId="8" fillId="27" borderId="23" xfId="33" applyNumberFormat="1" applyBorder="1"/>
    <xf numFmtId="0" fontId="8" fillId="27" borderId="17" xfId="33" applyBorder="1"/>
    <xf numFmtId="0" fontId="34" fillId="25" borderId="0" xfId="31" applyFont="1" applyBorder="1"/>
    <xf numFmtId="0" fontId="32" fillId="27" borderId="1" xfId="33" applyFont="1" applyBorder="1"/>
    <xf numFmtId="3" fontId="8" fillId="27" borderId="1" xfId="33" applyNumberFormat="1" applyBorder="1"/>
    <xf numFmtId="0" fontId="8" fillId="27" borderId="20" xfId="33" applyBorder="1"/>
    <xf numFmtId="0" fontId="8" fillId="27" borderId="42" xfId="33" applyBorder="1"/>
    <xf numFmtId="0" fontId="8" fillId="27" borderId="43" xfId="33" applyBorder="1"/>
    <xf numFmtId="0" fontId="23" fillId="17" borderId="41" xfId="23" applyBorder="1"/>
    <xf numFmtId="3" fontId="8" fillId="0" borderId="1" xfId="25" applyNumberFormat="1" applyFill="1" applyBorder="1"/>
    <xf numFmtId="0" fontId="8" fillId="19" borderId="1" xfId="25" applyBorder="1" applyAlignment="1">
      <alignment horizontal="left" vertical="center"/>
    </xf>
    <xf numFmtId="3" fontId="18" fillId="10" borderId="8" xfId="12" applyNumberFormat="1" applyAlignment="1">
      <alignment horizontal="right" vertical="center"/>
    </xf>
    <xf numFmtId="3" fontId="3" fillId="44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/>
    <xf numFmtId="3" fontId="3" fillId="37" borderId="1" xfId="0" applyNumberFormat="1" applyFont="1" applyFill="1" applyBorder="1" applyAlignment="1">
      <alignment horizontal="right" vertical="center"/>
    </xf>
    <xf numFmtId="0" fontId="8" fillId="27" borderId="4" xfId="33" applyBorder="1"/>
    <xf numFmtId="0" fontId="43" fillId="60" borderId="0" xfId="45" applyFill="1" applyAlignment="1" applyProtection="1"/>
    <xf numFmtId="0" fontId="43" fillId="60" borderId="0" xfId="45" applyFill="1" applyAlignment="1" applyProtection="1">
      <alignment wrapText="1"/>
    </xf>
    <xf numFmtId="3" fontId="8" fillId="0" borderId="0" xfId="44" applyNumberFormat="1" applyFont="1" applyFill="1"/>
    <xf numFmtId="3" fontId="8" fillId="0" borderId="0" xfId="44" applyNumberFormat="1" applyFont="1" applyFill="1" applyBorder="1"/>
    <xf numFmtId="3" fontId="17" fillId="10" borderId="47" xfId="11" applyNumberFormat="1" applyBorder="1"/>
    <xf numFmtId="3" fontId="18" fillId="10" borderId="48" xfId="12" applyNumberFormat="1" applyFont="1" applyBorder="1"/>
    <xf numFmtId="3" fontId="17" fillId="10" borderId="15" xfId="11" applyNumberFormat="1" applyBorder="1" applyAlignment="1" applyProtection="1">
      <alignment horizontal="right"/>
    </xf>
    <xf numFmtId="3" fontId="17" fillId="10" borderId="49" xfId="11" applyNumberFormat="1" applyBorder="1" applyAlignment="1" applyProtection="1">
      <alignment horizontal="right"/>
    </xf>
    <xf numFmtId="0" fontId="0" fillId="5" borderId="33" xfId="0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25" xfId="0" applyFill="1" applyBorder="1"/>
    <xf numFmtId="0" fontId="0" fillId="5" borderId="37" xfId="0" applyFill="1" applyBorder="1"/>
    <xf numFmtId="0" fontId="0" fillId="5" borderId="26" xfId="0" applyFill="1" applyBorder="1"/>
    <xf numFmtId="0" fontId="0" fillId="5" borderId="36" xfId="0" applyFill="1" applyBorder="1"/>
    <xf numFmtId="0" fontId="0" fillId="46" borderId="0" xfId="0" applyFill="1" applyBorder="1" applyAlignment="1">
      <alignment horizontal="center"/>
    </xf>
    <xf numFmtId="0" fontId="0" fillId="46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9" fillId="0" borderId="51" xfId="0" applyFont="1" applyBorder="1" applyAlignment="1">
      <alignment horizontal="center" vertical="top"/>
    </xf>
    <xf numFmtId="0" fontId="49" fillId="0" borderId="52" xfId="0" applyFont="1" applyBorder="1" applyAlignment="1">
      <alignment horizontal="center" vertical="top"/>
    </xf>
    <xf numFmtId="0" fontId="0" fillId="46" borderId="53" xfId="0" applyFill="1" applyBorder="1" applyAlignment="1">
      <alignment horizontal="center"/>
    </xf>
    <xf numFmtId="0" fontId="50" fillId="46" borderId="54" xfId="0" applyFont="1" applyFill="1" applyBorder="1" applyAlignment="1">
      <alignment horizontal="center" wrapText="1"/>
    </xf>
    <xf numFmtId="0" fontId="50" fillId="0" borderId="55" xfId="0" applyFont="1" applyBorder="1" applyAlignment="1">
      <alignment horizontal="center"/>
    </xf>
    <xf numFmtId="0" fontId="50" fillId="46" borderId="56" xfId="0" applyFont="1" applyFill="1" applyBorder="1" applyAlignment="1">
      <alignment horizontal="center" wrapText="1"/>
    </xf>
    <xf numFmtId="0" fontId="54" fillId="0" borderId="57" xfId="1" applyFont="1" applyBorder="1" applyAlignment="1">
      <alignment horizontal="center"/>
    </xf>
    <xf numFmtId="0" fontId="0" fillId="0" borderId="58" xfId="0" applyBorder="1"/>
    <xf numFmtId="3" fontId="50" fillId="46" borderId="59" xfId="0" applyNumberFormat="1" applyFont="1" applyFill="1" applyBorder="1" applyAlignment="1">
      <alignment horizontal="center"/>
    </xf>
    <xf numFmtId="0" fontId="50" fillId="46" borderId="61" xfId="0" applyFont="1" applyFill="1" applyBorder="1" applyAlignment="1">
      <alignment horizontal="center" wrapText="1"/>
    </xf>
    <xf numFmtId="0" fontId="0" fillId="48" borderId="50" xfId="0" applyFill="1" applyBorder="1" applyAlignment="1">
      <alignment horizontal="center"/>
    </xf>
    <xf numFmtId="3" fontId="50" fillId="48" borderId="60" xfId="0" applyNumberFormat="1" applyFont="1" applyFill="1" applyBorder="1" applyAlignment="1">
      <alignment horizontal="center"/>
    </xf>
    <xf numFmtId="0" fontId="43" fillId="48" borderId="0" xfId="45" applyFill="1" applyAlignment="1" applyProtection="1"/>
    <xf numFmtId="0" fontId="0" fillId="49" borderId="50" xfId="0" applyFill="1" applyBorder="1" applyAlignment="1">
      <alignment horizontal="center"/>
    </xf>
    <xf numFmtId="3" fontId="50" fillId="49" borderId="60" xfId="0" applyNumberFormat="1" applyFont="1" applyFill="1" applyBorder="1" applyAlignment="1">
      <alignment horizontal="center"/>
    </xf>
    <xf numFmtId="0" fontId="43" fillId="49" borderId="0" xfId="45" applyFill="1" applyAlignment="1" applyProtection="1"/>
    <xf numFmtId="0" fontId="0" fillId="0" borderId="50" xfId="0" applyFill="1" applyBorder="1" applyAlignment="1">
      <alignment horizontal="center"/>
    </xf>
    <xf numFmtId="0" fontId="50" fillId="0" borderId="60" xfId="0" applyFont="1" applyFill="1" applyBorder="1" applyAlignment="1">
      <alignment horizontal="center" wrapText="1"/>
    </xf>
    <xf numFmtId="0" fontId="43" fillId="0" borderId="0" xfId="45" applyFill="1" applyAlignment="1" applyProtection="1"/>
    <xf numFmtId="3" fontId="50" fillId="46" borderId="32" xfId="0" applyNumberFormat="1" applyFont="1" applyFill="1" applyBorder="1" applyAlignment="1">
      <alignment horizontal="center" wrapText="1"/>
    </xf>
    <xf numFmtId="0" fontId="0" fillId="61" borderId="33" xfId="0" applyFill="1" applyBorder="1"/>
    <xf numFmtId="0" fontId="1" fillId="61" borderId="3" xfId="0" applyFont="1" applyFill="1" applyBorder="1"/>
    <xf numFmtId="0" fontId="0" fillId="61" borderId="3" xfId="0" applyFill="1" applyBorder="1"/>
    <xf numFmtId="0" fontId="0" fillId="61" borderId="34" xfId="0" applyFill="1" applyBorder="1"/>
    <xf numFmtId="0" fontId="0" fillId="61" borderId="35" xfId="0" applyFill="1" applyBorder="1"/>
    <xf numFmtId="0" fontId="0" fillId="61" borderId="25" xfId="0" applyFill="1" applyBorder="1"/>
    <xf numFmtId="0" fontId="0" fillId="61" borderId="37" xfId="0" applyFill="1" applyBorder="1"/>
    <xf numFmtId="0" fontId="0" fillId="61" borderId="26" xfId="0" applyFill="1" applyBorder="1"/>
    <xf numFmtId="0" fontId="0" fillId="61" borderId="36" xfId="0" applyFill="1" applyBorder="1"/>
    <xf numFmtId="0" fontId="55" fillId="0" borderId="1" xfId="0" applyFont="1" applyFill="1" applyBorder="1" applyAlignment="1">
      <alignment horizontal="left" vertical="center"/>
    </xf>
    <xf numFmtId="0" fontId="43" fillId="0" borderId="1" xfId="45" applyFill="1" applyBorder="1" applyAlignment="1" applyProtection="1">
      <alignment horizontal="left" vertical="center"/>
    </xf>
    <xf numFmtId="0" fontId="0" fillId="62" borderId="33" xfId="0" applyFill="1" applyBorder="1"/>
    <xf numFmtId="0" fontId="1" fillId="62" borderId="3" xfId="0" applyFont="1" applyFill="1" applyBorder="1"/>
    <xf numFmtId="0" fontId="0" fillId="62" borderId="3" xfId="0" applyFill="1" applyBorder="1"/>
    <xf numFmtId="0" fontId="0" fillId="62" borderId="34" xfId="0" applyFill="1" applyBorder="1"/>
    <xf numFmtId="0" fontId="0" fillId="62" borderId="35" xfId="0" applyFill="1" applyBorder="1"/>
    <xf numFmtId="0" fontId="0" fillId="62" borderId="25" xfId="0" applyFill="1" applyBorder="1"/>
    <xf numFmtId="0" fontId="0" fillId="62" borderId="37" xfId="0" applyFill="1" applyBorder="1"/>
    <xf numFmtId="0" fontId="0" fillId="62" borderId="26" xfId="0" applyFill="1" applyBorder="1"/>
    <xf numFmtId="0" fontId="0" fillId="62" borderId="36" xfId="0" applyFill="1" applyBorder="1"/>
    <xf numFmtId="0" fontId="0" fillId="48" borderId="0" xfId="0" applyFill="1"/>
    <xf numFmtId="0" fontId="0" fillId="48" borderId="31" xfId="0" applyFill="1" applyBorder="1" applyAlignment="1">
      <alignment horizontal="center"/>
    </xf>
    <xf numFmtId="3" fontId="50" fillId="48" borderId="32" xfId="0" applyNumberFormat="1" applyFont="1" applyFill="1" applyBorder="1" applyAlignment="1">
      <alignment horizontal="center" wrapText="1"/>
    </xf>
    <xf numFmtId="0" fontId="50" fillId="46" borderId="55" xfId="0" applyFont="1" applyFill="1" applyBorder="1" applyAlignment="1">
      <alignment horizontal="center" wrapText="1"/>
    </xf>
    <xf numFmtId="0" fontId="43" fillId="48" borderId="62" xfId="45" applyFill="1" applyBorder="1" applyAlignment="1" applyProtection="1"/>
    <xf numFmtId="0" fontId="0" fillId="48" borderId="29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50" fillId="48" borderId="55" xfId="0" applyFont="1" applyFill="1" applyBorder="1" applyAlignment="1">
      <alignment horizontal="center" wrapText="1"/>
    </xf>
    <xf numFmtId="0" fontId="0" fillId="48" borderId="63" xfId="0" applyFill="1" applyBorder="1" applyAlignment="1">
      <alignment horizontal="center"/>
    </xf>
    <xf numFmtId="0" fontId="50" fillId="48" borderId="64" xfId="0" applyFont="1" applyFill="1" applyBorder="1" applyAlignment="1">
      <alignment horizontal="center" wrapText="1"/>
    </xf>
    <xf numFmtId="0" fontId="43" fillId="48" borderId="63" xfId="45" applyFill="1" applyBorder="1" applyAlignment="1" applyProtection="1"/>
    <xf numFmtId="0" fontId="50" fillId="48" borderId="65" xfId="0" applyFont="1" applyFill="1" applyBorder="1" applyAlignment="1">
      <alignment horizontal="center" wrapText="1"/>
    </xf>
    <xf numFmtId="0" fontId="50" fillId="48" borderId="32" xfId="0" applyFont="1" applyFill="1" applyBorder="1" applyAlignment="1">
      <alignment horizontal="center" wrapText="1"/>
    </xf>
    <xf numFmtId="0" fontId="43" fillId="48" borderId="66" xfId="45" applyFill="1" applyBorder="1" applyAlignment="1" applyProtection="1"/>
    <xf numFmtId="0" fontId="43" fillId="48" borderId="29" xfId="45" applyFill="1" applyBorder="1" applyAlignment="1" applyProtection="1">
      <alignment horizontal="center"/>
    </xf>
    <xf numFmtId="3" fontId="0" fillId="48" borderId="30" xfId="0" applyNumberFormat="1" applyFill="1" applyBorder="1" applyAlignment="1">
      <alignment horizontal="center"/>
    </xf>
    <xf numFmtId="3" fontId="0" fillId="48" borderId="32" xfId="0" applyNumberFormat="1" applyFill="1" applyBorder="1" applyAlignment="1">
      <alignment horizontal="center"/>
    </xf>
    <xf numFmtId="0" fontId="43" fillId="48" borderId="29" xfId="45" applyFill="1" applyBorder="1" applyAlignment="1" applyProtection="1">
      <alignment horizontal="center" wrapText="1"/>
    </xf>
    <xf numFmtId="0" fontId="43" fillId="48" borderId="31" xfId="45" applyFill="1" applyBorder="1" applyAlignment="1" applyProtection="1">
      <alignment horizontal="center"/>
    </xf>
    <xf numFmtId="0" fontId="0" fillId="0" borderId="67" xfId="0" applyBorder="1"/>
    <xf numFmtId="0" fontId="50" fillId="46" borderId="68" xfId="0" applyFont="1" applyFill="1" applyBorder="1" applyAlignment="1">
      <alignment horizontal="center" wrapText="1"/>
    </xf>
    <xf numFmtId="0" fontId="54" fillId="0" borderId="55" xfId="1" applyFont="1" applyBorder="1" applyAlignment="1">
      <alignment horizontal="center"/>
    </xf>
    <xf numFmtId="3" fontId="50" fillId="46" borderId="29" xfId="0" applyNumberFormat="1" applyFont="1" applyFill="1" applyBorder="1" applyAlignment="1">
      <alignment horizontal="center" wrapText="1"/>
    </xf>
    <xf numFmtId="3" fontId="50" fillId="48" borderId="29" xfId="0" applyNumberFormat="1" applyFont="1" applyFill="1" applyBorder="1" applyAlignment="1">
      <alignment horizontal="center" wrapText="1"/>
    </xf>
    <xf numFmtId="165" fontId="0" fillId="0" borderId="1" xfId="44" applyNumberFormat="1" applyFont="1" applyBorder="1"/>
    <xf numFmtId="165" fontId="8" fillId="27" borderId="1" xfId="44" applyNumberFormat="1" applyFill="1" applyBorder="1"/>
    <xf numFmtId="0" fontId="43" fillId="0" borderId="29" xfId="45" applyBorder="1" applyAlignment="1" applyProtection="1">
      <alignment horizontal="center" vertical="top"/>
    </xf>
    <xf numFmtId="3" fontId="0" fillId="0" borderId="30" xfId="0" applyNumberFormat="1" applyFont="1" applyBorder="1" applyAlignment="1">
      <alignment horizontal="center" vertical="top"/>
    </xf>
    <xf numFmtId="0" fontId="43" fillId="0" borderId="0" xfId="45" applyAlignment="1" applyProtection="1">
      <alignment horizontal="center"/>
    </xf>
    <xf numFmtId="0" fontId="0" fillId="0" borderId="0" xfId="0" applyAlignment="1">
      <alignment horizontal="center"/>
    </xf>
    <xf numFmtId="0" fontId="0" fillId="53" borderId="0" xfId="0" applyFill="1"/>
    <xf numFmtId="0" fontId="0" fillId="51" borderId="0" xfId="0" applyFill="1"/>
    <xf numFmtId="0" fontId="43" fillId="49" borderId="0" xfId="45" applyFill="1" applyAlignment="1" applyProtection="1">
      <alignment wrapText="1"/>
    </xf>
    <xf numFmtId="0" fontId="0" fillId="49" borderId="0" xfId="0" applyFill="1" applyAlignment="1">
      <alignment horizontal="center"/>
    </xf>
    <xf numFmtId="0" fontId="43" fillId="3" borderId="0" xfId="45" applyFill="1" applyAlignment="1" applyProtection="1">
      <alignment horizontal="center"/>
    </xf>
    <xf numFmtId="0" fontId="0" fillId="43" borderId="33" xfId="0" applyFill="1" applyBorder="1"/>
    <xf numFmtId="0" fontId="1" fillId="43" borderId="3" xfId="0" applyFont="1" applyFill="1" applyBorder="1"/>
    <xf numFmtId="0" fontId="0" fillId="43" borderId="3" xfId="0" applyFill="1" applyBorder="1"/>
    <xf numFmtId="0" fontId="0" fillId="43" borderId="34" xfId="0" applyFill="1" applyBorder="1"/>
    <xf numFmtId="0" fontId="0" fillId="43" borderId="35" xfId="0" applyFill="1" applyBorder="1"/>
    <xf numFmtId="0" fontId="0" fillId="43" borderId="25" xfId="0" applyFill="1" applyBorder="1"/>
    <xf numFmtId="0" fontId="0" fillId="43" borderId="0" xfId="0" applyFill="1"/>
    <xf numFmtId="0" fontId="0" fillId="43" borderId="37" xfId="0" applyFill="1" applyBorder="1"/>
    <xf numFmtId="0" fontId="0" fillId="43" borderId="36" xfId="0" applyFill="1" applyBorder="1"/>
    <xf numFmtId="0" fontId="0" fillId="43" borderId="26" xfId="0" applyFill="1" applyBorder="1"/>
    <xf numFmtId="3" fontId="3" fillId="0" borderId="30" xfId="0" applyNumberFormat="1" applyFont="1" applyBorder="1" applyAlignment="1">
      <alignment horizontal="center" vertical="top"/>
    </xf>
    <xf numFmtId="3" fontId="8" fillId="10" borderId="8" xfId="12" applyNumberFormat="1" applyFont="1"/>
    <xf numFmtId="0" fontId="8" fillId="0" borderId="0" xfId="0" applyFont="1"/>
    <xf numFmtId="0" fontId="0" fillId="10" borderId="8" xfId="12" applyFont="1"/>
    <xf numFmtId="0" fontId="0" fillId="55" borderId="0" xfId="0" applyFill="1"/>
    <xf numFmtId="0" fontId="0" fillId="49" borderId="33" xfId="0" applyFill="1" applyBorder="1"/>
    <xf numFmtId="0" fontId="1" fillId="49" borderId="3" xfId="0" applyFont="1" applyFill="1" applyBorder="1"/>
    <xf numFmtId="0" fontId="0" fillId="49" borderId="3" xfId="0" applyFill="1" applyBorder="1"/>
    <xf numFmtId="0" fontId="0" fillId="49" borderId="34" xfId="0" applyFill="1" applyBorder="1"/>
    <xf numFmtId="0" fontId="0" fillId="49" borderId="0" xfId="0" applyFill="1"/>
    <xf numFmtId="0" fontId="0" fillId="49" borderId="37" xfId="0" applyFill="1" applyBorder="1"/>
    <xf numFmtId="0" fontId="0" fillId="49" borderId="35" xfId="0" applyFill="1" applyBorder="1"/>
    <xf numFmtId="0" fontId="0" fillId="49" borderId="25" xfId="0" applyFill="1" applyBorder="1"/>
    <xf numFmtId="0" fontId="0" fillId="49" borderId="36" xfId="0" applyFill="1" applyBorder="1"/>
    <xf numFmtId="0" fontId="0" fillId="49" borderId="26" xfId="0" applyFill="1" applyBorder="1"/>
    <xf numFmtId="0" fontId="52" fillId="0" borderId="69" xfId="0" applyFont="1" applyBorder="1" applyAlignment="1">
      <alignment wrapText="1"/>
    </xf>
    <xf numFmtId="0" fontId="62" fillId="0" borderId="70" xfId="0" applyFont="1" applyBorder="1"/>
    <xf numFmtId="0" fontId="52" fillId="0" borderId="70" xfId="0" applyFont="1" applyBorder="1" applyAlignment="1">
      <alignment wrapText="1"/>
    </xf>
    <xf numFmtId="0" fontId="62" fillId="0" borderId="71" xfId="0" applyFont="1" applyBorder="1" applyAlignment="1">
      <alignment horizontal="center" vertical="top"/>
    </xf>
    <xf numFmtId="0" fontId="63" fillId="46" borderId="72" xfId="0" applyFont="1" applyFill="1" applyBorder="1" applyAlignment="1">
      <alignment horizontal="center"/>
    </xf>
    <xf numFmtId="3" fontId="63" fillId="46" borderId="72" xfId="0" applyNumberFormat="1" applyFont="1" applyFill="1" applyBorder="1" applyAlignment="1">
      <alignment horizontal="center"/>
    </xf>
    <xf numFmtId="0" fontId="43" fillId="46" borderId="72" xfId="45" applyFill="1" applyBorder="1" applyAlignment="1" applyProtection="1">
      <alignment vertical="top"/>
    </xf>
    <xf numFmtId="0" fontId="63" fillId="0" borderId="72" xfId="0" applyFont="1" applyBorder="1" applyAlignment="1">
      <alignment horizontal="center"/>
    </xf>
    <xf numFmtId="3" fontId="63" fillId="0" borderId="72" xfId="0" applyNumberFormat="1" applyFont="1" applyBorder="1" applyAlignment="1">
      <alignment horizontal="center"/>
    </xf>
    <xf numFmtId="0" fontId="43" fillId="0" borderId="69" xfId="45" applyBorder="1" applyAlignment="1" applyProtection="1">
      <alignment vertical="top"/>
    </xf>
    <xf numFmtId="0" fontId="63" fillId="46" borderId="71" xfId="0" applyFont="1" applyFill="1" applyBorder="1" applyAlignment="1">
      <alignment horizontal="center"/>
    </xf>
    <xf numFmtId="3" fontId="63" fillId="46" borderId="71" xfId="0" applyNumberFormat="1" applyFont="1" applyFill="1" applyBorder="1" applyAlignment="1">
      <alignment horizontal="center" wrapText="1"/>
    </xf>
    <xf numFmtId="0" fontId="43" fillId="46" borderId="71" xfId="45" applyFill="1" applyBorder="1" applyAlignment="1" applyProtection="1">
      <alignment horizontal="left" vertical="top" wrapText="1"/>
    </xf>
    <xf numFmtId="0" fontId="63" fillId="46" borderId="71" xfId="0" applyFont="1" applyFill="1" applyBorder="1" applyAlignment="1">
      <alignment horizontal="center" wrapText="1"/>
    </xf>
    <xf numFmtId="0" fontId="43" fillId="0" borderId="72" xfId="45" applyBorder="1" applyAlignment="1" applyProtection="1">
      <alignment vertical="top"/>
    </xf>
    <xf numFmtId="0" fontId="43" fillId="46" borderId="72" xfId="45" applyFill="1" applyBorder="1" applyAlignment="1" applyProtection="1">
      <alignment horizontal="left" vertical="top"/>
    </xf>
    <xf numFmtId="0" fontId="43" fillId="44" borderId="72" xfId="45" applyFill="1" applyBorder="1" applyAlignment="1" applyProtection="1">
      <alignment vertical="top"/>
    </xf>
    <xf numFmtId="0" fontId="43" fillId="64" borderId="69" xfId="45" applyFill="1" applyBorder="1" applyAlignment="1" applyProtection="1">
      <alignment vertical="top"/>
    </xf>
    <xf numFmtId="0" fontId="43" fillId="65" borderId="71" xfId="45" applyFill="1" applyBorder="1" applyAlignment="1" applyProtection="1">
      <alignment vertical="top"/>
    </xf>
    <xf numFmtId="0" fontId="43" fillId="64" borderId="72" xfId="45" applyFill="1" applyBorder="1" applyAlignment="1" applyProtection="1">
      <alignment horizontal="center" vertical="top"/>
    </xf>
    <xf numFmtId="3" fontId="63" fillId="64" borderId="72" xfId="0" applyNumberFormat="1" applyFont="1" applyFill="1" applyBorder="1" applyAlignment="1">
      <alignment horizontal="center"/>
    </xf>
    <xf numFmtId="0" fontId="43" fillId="0" borderId="72" xfId="45" applyBorder="1" applyAlignment="1" applyProtection="1">
      <alignment horizontal="center" vertical="top"/>
    </xf>
    <xf numFmtId="0" fontId="43" fillId="64" borderId="71" xfId="45" applyFill="1" applyBorder="1" applyAlignment="1" applyProtection="1">
      <alignment horizontal="center" vertical="top" wrapText="1"/>
    </xf>
    <xf numFmtId="3" fontId="63" fillId="64" borderId="71" xfId="0" applyNumberFormat="1" applyFont="1" applyFill="1" applyBorder="1" applyAlignment="1">
      <alignment horizontal="center"/>
    </xf>
    <xf numFmtId="0" fontId="52" fillId="44" borderId="73" xfId="0" applyFont="1" applyFill="1" applyBorder="1" applyAlignment="1">
      <alignment wrapText="1"/>
    </xf>
    <xf numFmtId="0" fontId="52" fillId="66" borderId="73" xfId="0" applyFont="1" applyFill="1" applyBorder="1" applyAlignment="1">
      <alignment wrapText="1"/>
    </xf>
    <xf numFmtId="0" fontId="63" fillId="44" borderId="69" xfId="0" applyFont="1" applyFill="1" applyBorder="1" applyAlignment="1">
      <alignment horizontal="center" wrapText="1"/>
    </xf>
    <xf numFmtId="0" fontId="43" fillId="44" borderId="69" xfId="45" applyFill="1" applyBorder="1" applyAlignment="1" applyProtection="1">
      <alignment horizontal="left" vertical="top" wrapText="1"/>
    </xf>
    <xf numFmtId="0" fontId="61" fillId="67" borderId="69" xfId="0" applyFont="1" applyFill="1" applyBorder="1"/>
    <xf numFmtId="0" fontId="52" fillId="67" borderId="69" xfId="0" applyFont="1" applyFill="1" applyBorder="1" applyAlignment="1">
      <alignment wrapText="1"/>
    </xf>
    <xf numFmtId="0" fontId="43" fillId="44" borderId="69" xfId="45" applyFill="1" applyBorder="1" applyAlignment="1" applyProtection="1">
      <alignment horizontal="left" vertical="center" wrapText="1"/>
    </xf>
    <xf numFmtId="0" fontId="43" fillId="46" borderId="69" xfId="45" applyFill="1" applyBorder="1" applyAlignment="1" applyProtection="1">
      <alignment vertical="center" wrapText="1"/>
    </xf>
    <xf numFmtId="0" fontId="52" fillId="63" borderId="69" xfId="0" applyFont="1" applyFill="1" applyBorder="1" applyAlignment="1">
      <alignment wrapText="1"/>
    </xf>
    <xf numFmtId="0" fontId="61" fillId="63" borderId="69" xfId="0" applyFont="1" applyFill="1" applyBorder="1"/>
    <xf numFmtId="0" fontId="52" fillId="63" borderId="72" xfId="0" applyFont="1" applyFill="1" applyBorder="1" applyAlignment="1">
      <alignment wrapText="1"/>
    </xf>
    <xf numFmtId="0" fontId="52" fillId="63" borderId="73" xfId="0" applyFont="1" applyFill="1" applyBorder="1" applyAlignment="1">
      <alignment wrapText="1"/>
    </xf>
    <xf numFmtId="0" fontId="52" fillId="67" borderId="72" xfId="0" applyFont="1" applyFill="1" applyBorder="1" applyAlignment="1">
      <alignment wrapText="1"/>
    </xf>
    <xf numFmtId="0" fontId="52" fillId="67" borderId="73" xfId="0" applyFont="1" applyFill="1" applyBorder="1" applyAlignment="1">
      <alignment wrapText="1"/>
    </xf>
    <xf numFmtId="0" fontId="63" fillId="46" borderId="72" xfId="0" applyFont="1" applyFill="1" applyBorder="1" applyAlignment="1">
      <alignment horizontal="center" wrapText="1"/>
    </xf>
    <xf numFmtId="0" fontId="43" fillId="65" borderId="72" xfId="45" applyFill="1" applyBorder="1" applyAlignment="1" applyProtection="1">
      <alignment vertical="top"/>
    </xf>
    <xf numFmtId="0" fontId="52" fillId="55" borderId="69" xfId="0" applyFont="1" applyFill="1" applyBorder="1" applyAlignment="1">
      <alignment wrapText="1"/>
    </xf>
    <xf numFmtId="0" fontId="52" fillId="44" borderId="74" xfId="0" applyFont="1" applyFill="1" applyBorder="1" applyAlignment="1">
      <alignment wrapText="1"/>
    </xf>
    <xf numFmtId="0" fontId="52" fillId="0" borderId="69" xfId="0" applyFont="1" applyFill="1" applyBorder="1" applyAlignment="1">
      <alignment wrapText="1"/>
    </xf>
    <xf numFmtId="0" fontId="52" fillId="5" borderId="69" xfId="0" applyFont="1" applyFill="1" applyBorder="1" applyAlignment="1">
      <alignment wrapText="1"/>
    </xf>
    <xf numFmtId="0" fontId="0" fillId="5" borderId="0" xfId="0" applyFill="1"/>
    <xf numFmtId="0" fontId="52" fillId="0" borderId="75" xfId="0" applyFont="1" applyBorder="1" applyAlignment="1">
      <alignment wrapText="1"/>
    </xf>
    <xf numFmtId="0" fontId="52" fillId="37" borderId="76" xfId="0" applyFont="1" applyFill="1" applyBorder="1" applyAlignment="1">
      <alignment wrapText="1"/>
    </xf>
    <xf numFmtId="0" fontId="52" fillId="37" borderId="73" xfId="0" applyFont="1" applyFill="1" applyBorder="1" applyAlignment="1">
      <alignment wrapText="1"/>
    </xf>
    <xf numFmtId="165" fontId="17" fillId="10" borderId="9" xfId="44" applyNumberFormat="1" applyFont="1" applyFill="1" applyBorder="1" applyAlignment="1">
      <alignment horizontal="right"/>
    </xf>
    <xf numFmtId="41" fontId="61" fillId="0" borderId="77" xfId="46" applyFont="1" applyBorder="1" applyAlignment="1">
      <alignment horizontal="right"/>
    </xf>
    <xf numFmtId="0" fontId="10" fillId="0" borderId="5" xfId="3"/>
    <xf numFmtId="0" fontId="0" fillId="58" borderId="14" xfId="25" applyFont="1" applyFill="1" applyBorder="1"/>
    <xf numFmtId="0" fontId="3" fillId="39" borderId="1" xfId="0" applyFont="1" applyFill="1" applyBorder="1"/>
    <xf numFmtId="0" fontId="60" fillId="39" borderId="1" xfId="0" applyFont="1" applyFill="1" applyBorder="1"/>
    <xf numFmtId="0" fontId="0" fillId="60" borderId="1" xfId="25" applyFont="1" applyFill="1" applyBorder="1"/>
    <xf numFmtId="0" fontId="23" fillId="39" borderId="1" xfId="31" applyFill="1" applyBorder="1"/>
    <xf numFmtId="0" fontId="8" fillId="60" borderId="1" xfId="33" applyFill="1" applyBorder="1"/>
    <xf numFmtId="0" fontId="8" fillId="60" borderId="23" xfId="33" applyFill="1" applyBorder="1"/>
    <xf numFmtId="0" fontId="8" fillId="60" borderId="9" xfId="33" applyFill="1" applyBorder="1"/>
    <xf numFmtId="3" fontId="8" fillId="60" borderId="23" xfId="33" applyNumberFormat="1" applyFill="1" applyBorder="1"/>
    <xf numFmtId="3" fontId="8" fillId="60" borderId="9" xfId="33" applyNumberFormat="1" applyFill="1" applyBorder="1"/>
    <xf numFmtId="0" fontId="8" fillId="60" borderId="17" xfId="33" applyFill="1" applyBorder="1"/>
    <xf numFmtId="0" fontId="0" fillId="60" borderId="0" xfId="33" applyFont="1" applyFill="1" applyBorder="1"/>
    <xf numFmtId="3" fontId="0" fillId="60" borderId="0" xfId="33" applyNumberFormat="1" applyFont="1" applyFill="1" applyBorder="1"/>
    <xf numFmtId="0" fontId="17" fillId="10" borderId="0" xfId="11" applyBorder="1"/>
    <xf numFmtId="0" fontId="32" fillId="60" borderId="9" xfId="33" applyFont="1" applyFill="1" applyBorder="1"/>
    <xf numFmtId="0" fontId="32" fillId="0" borderId="0" xfId="33" applyFont="1" applyFill="1" applyAlignment="1">
      <alignment horizontal="center"/>
    </xf>
    <xf numFmtId="0" fontId="32" fillId="60" borderId="18" xfId="33" applyFont="1" applyFill="1" applyBorder="1"/>
    <xf numFmtId="0" fontId="32" fillId="60" borderId="1" xfId="33" applyFont="1" applyFill="1" applyBorder="1"/>
    <xf numFmtId="0" fontId="52" fillId="0" borderId="0" xfId="0" applyFont="1" applyBorder="1" applyAlignment="1">
      <alignment wrapText="1"/>
    </xf>
    <xf numFmtId="3" fontId="8" fillId="60" borderId="1" xfId="33" applyNumberFormat="1" applyFill="1" applyBorder="1"/>
    <xf numFmtId="0" fontId="8" fillId="60" borderId="20" xfId="33" applyFill="1" applyBorder="1"/>
    <xf numFmtId="0" fontId="8" fillId="60" borderId="18" xfId="33" applyFill="1" applyBorder="1"/>
    <xf numFmtId="0" fontId="8" fillId="60" borderId="42" xfId="33" applyFill="1" applyBorder="1"/>
    <xf numFmtId="0" fontId="8" fillId="60" borderId="43" xfId="33" applyFill="1" applyBorder="1"/>
    <xf numFmtId="165" fontId="8" fillId="60" borderId="1" xfId="44" applyNumberFormat="1" applyFill="1" applyBorder="1"/>
    <xf numFmtId="0" fontId="0" fillId="60" borderId="1" xfId="33" applyFont="1" applyFill="1" applyBorder="1"/>
    <xf numFmtId="165" fontId="0" fillId="60" borderId="1" xfId="44" applyNumberFormat="1" applyFont="1" applyFill="1" applyBorder="1"/>
    <xf numFmtId="0" fontId="52" fillId="39" borderId="69" xfId="0" applyFont="1" applyFill="1" applyBorder="1" applyAlignment="1">
      <alignment wrapText="1"/>
    </xf>
    <xf numFmtId="0" fontId="61" fillId="39" borderId="69" xfId="0" applyFont="1" applyFill="1" applyBorder="1"/>
    <xf numFmtId="0" fontId="52" fillId="39" borderId="72" xfId="0" applyFont="1" applyFill="1" applyBorder="1" applyAlignment="1">
      <alignment wrapText="1"/>
    </xf>
    <xf numFmtId="0" fontId="52" fillId="39" borderId="73" xfId="0" applyFont="1" applyFill="1" applyBorder="1" applyAlignment="1">
      <alignment wrapText="1"/>
    </xf>
    <xf numFmtId="0" fontId="18" fillId="10" borderId="8" xfId="12" applyFont="1"/>
    <xf numFmtId="3" fontId="65" fillId="10" borderId="8" xfId="12" applyNumberFormat="1" applyFont="1"/>
    <xf numFmtId="3" fontId="8" fillId="27" borderId="23" xfId="33" applyNumberFormat="1" applyFont="1" applyBorder="1"/>
    <xf numFmtId="0" fontId="23" fillId="39" borderId="0" xfId="31" applyFont="1" applyFill="1" applyAlignment="1">
      <alignment horizontal="center"/>
    </xf>
    <xf numFmtId="0" fontId="66" fillId="46" borderId="72" xfId="0" applyFont="1" applyFill="1" applyBorder="1" applyAlignment="1">
      <alignment horizontal="center"/>
    </xf>
    <xf numFmtId="0" fontId="43" fillId="65" borderId="72" xfId="45" applyFont="1" applyFill="1" applyBorder="1" applyAlignment="1" applyProtection="1">
      <alignment vertical="top"/>
    </xf>
    <xf numFmtId="0" fontId="66" fillId="0" borderId="72" xfId="0" applyFont="1" applyBorder="1" applyAlignment="1">
      <alignment horizontal="center"/>
    </xf>
    <xf numFmtId="0" fontId="66" fillId="46" borderId="71" xfId="0" applyFont="1" applyFill="1" applyBorder="1" applyAlignment="1">
      <alignment horizontal="center"/>
    </xf>
    <xf numFmtId="0" fontId="66" fillId="46" borderId="71" xfId="0" applyFont="1" applyFill="1" applyBorder="1" applyAlignment="1">
      <alignment horizontal="center" wrapText="1"/>
    </xf>
    <xf numFmtId="0" fontId="67" fillId="39" borderId="69" xfId="0" applyFont="1" applyFill="1" applyBorder="1"/>
    <xf numFmtId="0" fontId="43" fillId="46" borderId="72" xfId="45" applyFont="1" applyFill="1" applyBorder="1" applyAlignment="1" applyProtection="1">
      <alignment horizontal="left" vertical="top"/>
    </xf>
    <xf numFmtId="0" fontId="0" fillId="2" borderId="4" xfId="0" applyFill="1" applyBorder="1" applyAlignment="1">
      <alignment horizontal="left"/>
    </xf>
    <xf numFmtId="0" fontId="0" fillId="0" borderId="2" xfId="0" applyBorder="1" applyAlignment="1"/>
    <xf numFmtId="0" fontId="0" fillId="2" borderId="4" xfId="0" applyFill="1" applyBorder="1" applyAlignment="1"/>
    <xf numFmtId="0" fontId="0" fillId="0" borderId="0" xfId="0" applyBorder="1" applyAlignment="1"/>
    <xf numFmtId="0" fontId="0" fillId="0" borderId="0" xfId="0" applyAlignment="1"/>
    <xf numFmtId="0" fontId="10" fillId="0" borderId="5" xfId="3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Comma [0]" xfId="46" builtinId="6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/>
  <colors>
    <mruColors>
      <color rgb="FF0AC23A"/>
      <color rgb="FFD416B9"/>
      <color rgb="FF963676"/>
      <color rgb="FFEAF1D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63151799236599"/>
          <c:y val="6.2441309439032401E-2"/>
          <c:w val="0.85036851069944797"/>
          <c:h val="0.90427037831469304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Views!$BL$3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Views!$BL$5:$BL$9</c:f>
              <c:numCache>
                <c:formatCode>#,##0</c:formatCode>
                <c:ptCount val="5"/>
                <c:pt idx="0">
                  <c:v>1763</c:v>
                </c:pt>
                <c:pt idx="1">
                  <c:v>160286</c:v>
                </c:pt>
                <c:pt idx="2">
                  <c:v>88199</c:v>
                </c:pt>
                <c:pt idx="3">
                  <c:v>1836280</c:v>
                </c:pt>
                <c:pt idx="4">
                  <c:v>10162274</c:v>
                </c:pt>
              </c:numCache>
            </c:numRef>
          </c:val>
        </c:ser>
        <c:ser>
          <c:idx val="3"/>
          <c:order val="1"/>
          <c:tx>
            <c:strRef>
              <c:f>Views!$BM$3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Views!$BM$5:$BM$9</c:f>
              <c:numCache>
                <c:formatCode>#,##0</c:formatCode>
                <c:ptCount val="5"/>
                <c:pt idx="0">
                  <c:v>2260</c:v>
                </c:pt>
                <c:pt idx="1">
                  <c:v>191954</c:v>
                </c:pt>
                <c:pt idx="2">
                  <c:v>98065</c:v>
                </c:pt>
                <c:pt idx="3">
                  <c:v>1765243</c:v>
                </c:pt>
                <c:pt idx="4">
                  <c:v>11508850</c:v>
                </c:pt>
              </c:numCache>
            </c:numRef>
          </c:val>
        </c:ser>
        <c:ser>
          <c:idx val="4"/>
          <c:order val="2"/>
          <c:tx>
            <c:strRef>
              <c:f>Views!$BN$3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Views!$BN$5:$BN$9</c:f>
              <c:numCache>
                <c:formatCode>#,##0</c:formatCode>
                <c:ptCount val="5"/>
                <c:pt idx="0">
                  <c:v>1843</c:v>
                </c:pt>
                <c:pt idx="1">
                  <c:v>193487</c:v>
                </c:pt>
                <c:pt idx="2">
                  <c:v>104871</c:v>
                </c:pt>
                <c:pt idx="3">
                  <c:v>2130869</c:v>
                </c:pt>
                <c:pt idx="4">
                  <c:v>10852492</c:v>
                </c:pt>
              </c:numCache>
            </c:numRef>
          </c:val>
        </c:ser>
        <c:ser>
          <c:idx val="5"/>
          <c:order val="3"/>
          <c:tx>
            <c:strRef>
              <c:f>Views!$BO$3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Views!$BO$5:$BO$9</c:f>
              <c:numCache>
                <c:formatCode>#,##0</c:formatCode>
                <c:ptCount val="5"/>
                <c:pt idx="0">
                  <c:v>1396</c:v>
                </c:pt>
                <c:pt idx="1">
                  <c:v>227713</c:v>
                </c:pt>
                <c:pt idx="2">
                  <c:v>99687</c:v>
                </c:pt>
                <c:pt idx="3">
                  <c:v>1960964</c:v>
                </c:pt>
                <c:pt idx="4">
                  <c:v>16047740</c:v>
                </c:pt>
              </c:numCache>
            </c:numRef>
          </c:val>
        </c:ser>
        <c:ser>
          <c:idx val="6"/>
          <c:order val="4"/>
          <c:tx>
            <c:strRef>
              <c:f>Views!$BP$3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Views!$BP$5:$BP$9</c:f>
              <c:numCache>
                <c:formatCode>#,##0</c:formatCode>
                <c:ptCount val="5"/>
                <c:pt idx="0">
                  <c:v>1176</c:v>
                </c:pt>
                <c:pt idx="1">
                  <c:v>207028</c:v>
                </c:pt>
                <c:pt idx="2">
                  <c:v>121704</c:v>
                </c:pt>
                <c:pt idx="3">
                  <c:v>1965256</c:v>
                </c:pt>
                <c:pt idx="4">
                  <c:v>13413289</c:v>
                </c:pt>
              </c:numCache>
            </c:numRef>
          </c:val>
        </c:ser>
        <c:ser>
          <c:idx val="0"/>
          <c:order val="5"/>
          <c:tx>
            <c:strRef>
              <c:f>Views!$BQ$3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Views!$BQ$5:$BQ$9</c:f>
              <c:numCache>
                <c:formatCode>#,##0</c:formatCode>
                <c:ptCount val="5"/>
                <c:pt idx="0">
                  <c:v>1361</c:v>
                </c:pt>
                <c:pt idx="1">
                  <c:v>259286</c:v>
                </c:pt>
                <c:pt idx="2">
                  <c:v>97172</c:v>
                </c:pt>
                <c:pt idx="3">
                  <c:v>1810545</c:v>
                </c:pt>
                <c:pt idx="4">
                  <c:v>11352502</c:v>
                </c:pt>
              </c:numCache>
            </c:numRef>
          </c:val>
        </c:ser>
        <c:ser>
          <c:idx val="1"/>
          <c:order val="6"/>
          <c:tx>
            <c:strRef>
              <c:f>Views!$BR$3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Views!$BR$5:$BR$9</c:f>
              <c:numCache>
                <c:formatCode>#,##0</c:formatCode>
                <c:ptCount val="5"/>
                <c:pt idx="1">
                  <c:v>188999</c:v>
                </c:pt>
                <c:pt idx="2">
                  <c:v>84519</c:v>
                </c:pt>
                <c:pt idx="3">
                  <c:v>1694350</c:v>
                </c:pt>
                <c:pt idx="4">
                  <c:v>13168313</c:v>
                </c:pt>
              </c:numCache>
            </c:numRef>
          </c:val>
        </c:ser>
        <c:ser>
          <c:idx val="8"/>
          <c:order val="7"/>
          <c:tx>
            <c:strRef>
              <c:f>Views!$BS$3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Views!$BS$5:$BS$9</c:f>
              <c:numCache>
                <c:formatCode>#,##0</c:formatCode>
                <c:ptCount val="5"/>
                <c:pt idx="1">
                  <c:v>205711</c:v>
                </c:pt>
                <c:pt idx="2">
                  <c:v>90294</c:v>
                </c:pt>
                <c:pt idx="3">
                  <c:v>1125102</c:v>
                </c:pt>
                <c:pt idx="4">
                  <c:v>14768108</c:v>
                </c:pt>
              </c:numCache>
            </c:numRef>
          </c:val>
        </c:ser>
        <c:ser>
          <c:idx val="9"/>
          <c:order val="8"/>
          <c:tx>
            <c:strRef>
              <c:f>Views!$BT$3</c:f>
              <c:strCache>
                <c:ptCount val="1"/>
                <c:pt idx="0">
                  <c:v>Aug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Views!$BT$5:$BT$9</c:f>
              <c:numCache>
                <c:formatCode>#,##0</c:formatCode>
                <c:ptCount val="5"/>
                <c:pt idx="1">
                  <c:v>222356</c:v>
                </c:pt>
                <c:pt idx="2">
                  <c:v>96961</c:v>
                </c:pt>
                <c:pt idx="3">
                  <c:v>1506874</c:v>
                </c:pt>
                <c:pt idx="4">
                  <c:v>13105296</c:v>
                </c:pt>
              </c:numCache>
            </c:numRef>
          </c:val>
        </c:ser>
        <c:ser>
          <c:idx val="10"/>
          <c:order val="9"/>
          <c:tx>
            <c:strRef>
              <c:f>Views!$BU$3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Views!$BU$5:$BU$9</c:f>
              <c:numCache>
                <c:formatCode>#,##0</c:formatCode>
                <c:ptCount val="5"/>
                <c:pt idx="1">
                  <c:v>240338</c:v>
                </c:pt>
                <c:pt idx="2">
                  <c:v>88558</c:v>
                </c:pt>
                <c:pt idx="3">
                  <c:v>1416013</c:v>
                </c:pt>
                <c:pt idx="4">
                  <c:v>12857900</c:v>
                </c:pt>
              </c:numCache>
            </c:numRef>
          </c:val>
        </c:ser>
        <c:ser>
          <c:idx val="2"/>
          <c:order val="10"/>
          <c:tx>
            <c:strRef>
              <c:f>Views!$BV$3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Views!$BV$5:$BV$9</c:f>
              <c:numCache>
                <c:formatCode>#,##0</c:formatCode>
                <c:ptCount val="5"/>
                <c:pt idx="1">
                  <c:v>281172</c:v>
                </c:pt>
                <c:pt idx="2">
                  <c:v>107709</c:v>
                </c:pt>
                <c:pt idx="3">
                  <c:v>2408293</c:v>
                </c:pt>
                <c:pt idx="4">
                  <c:v>11604152</c:v>
                </c:pt>
              </c:numCache>
            </c:numRef>
          </c:val>
        </c:ser>
        <c:ser>
          <c:idx val="11"/>
          <c:order val="11"/>
          <c:tx>
            <c:strRef>
              <c:f>Views!$BW$3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Views!$BW$5:$BW$9</c:f>
              <c:numCache>
                <c:formatCode>#,##0</c:formatCode>
                <c:ptCount val="5"/>
                <c:pt idx="1">
                  <c:v>331571</c:v>
                </c:pt>
                <c:pt idx="2">
                  <c:v>103838</c:v>
                </c:pt>
                <c:pt idx="3">
                  <c:v>194968</c:v>
                </c:pt>
                <c:pt idx="4">
                  <c:v>15271612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298314576"/>
        <c:axId val="298318104"/>
      </c:barChart>
      <c:catAx>
        <c:axId val="298314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98318104"/>
        <c:crosses val="autoZero"/>
        <c:auto val="1"/>
        <c:lblAlgn val="ctr"/>
        <c:lblOffset val="100"/>
        <c:noMultiLvlLbl val="0"/>
      </c:catAx>
      <c:valAx>
        <c:axId val="29831810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298314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Followers: Twitter</a:t>
            </a:r>
          </a:p>
          <a:p>
            <a:pPr>
              <a:defRPr/>
            </a:pPr>
            <a:r>
              <a:rPr lang="en-US" sz="1400" baseline="0"/>
              <a:t>(excluding USNatArchives, JFKLibrary, WJCLibrary)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Twitter!$A$5</c:f>
              <c:strCache>
                <c:ptCount val="1"/>
                <c:pt idx="0">
                  <c:v>archivespres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Twitter!$BL$5:$BW$5</c:f>
              <c:numCache>
                <c:formatCode>#,##0</c:formatCode>
                <c:ptCount val="12"/>
                <c:pt idx="0">
                  <c:v>4439</c:v>
                </c:pt>
                <c:pt idx="1">
                  <c:v>4514</c:v>
                </c:pt>
                <c:pt idx="2">
                  <c:v>4611</c:v>
                </c:pt>
                <c:pt idx="3">
                  <c:v>4677</c:v>
                </c:pt>
                <c:pt idx="4">
                  <c:v>4733</c:v>
                </c:pt>
                <c:pt idx="5">
                  <c:v>4815</c:v>
                </c:pt>
                <c:pt idx="6">
                  <c:v>4935</c:v>
                </c:pt>
                <c:pt idx="7">
                  <c:v>5000</c:v>
                </c:pt>
                <c:pt idx="8">
                  <c:v>5149</c:v>
                </c:pt>
                <c:pt idx="9">
                  <c:v>5252</c:v>
                </c:pt>
                <c:pt idx="10">
                  <c:v>5347</c:v>
                </c:pt>
                <c:pt idx="11">
                  <c:v>5441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Twitter!$A$6</c:f>
              <c:strCache>
                <c:ptCount val="1"/>
                <c:pt idx="0">
                  <c:v>dferriero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Twitter!$BL$6:$BW$6</c:f>
              <c:numCache>
                <c:formatCode>#,##0</c:formatCode>
                <c:ptCount val="12"/>
                <c:pt idx="0">
                  <c:v>3533</c:v>
                </c:pt>
                <c:pt idx="1">
                  <c:v>3558</c:v>
                </c:pt>
                <c:pt idx="2">
                  <c:v>3592</c:v>
                </c:pt>
                <c:pt idx="3">
                  <c:v>3631</c:v>
                </c:pt>
                <c:pt idx="4">
                  <c:v>3652</c:v>
                </c:pt>
                <c:pt idx="5">
                  <c:v>3678</c:v>
                </c:pt>
                <c:pt idx="6">
                  <c:v>3712</c:v>
                </c:pt>
                <c:pt idx="7">
                  <c:v>3769</c:v>
                </c:pt>
                <c:pt idx="8">
                  <c:v>3812</c:v>
                </c:pt>
                <c:pt idx="9">
                  <c:v>3838</c:v>
                </c:pt>
                <c:pt idx="10">
                  <c:v>3883</c:v>
                </c:pt>
                <c:pt idx="11">
                  <c:v>3922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Twitter!$A$7</c:f>
              <c:strCache>
                <c:ptCount val="1"/>
                <c:pt idx="0">
                  <c:v>Discovercivwar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Twitter!$BL$7:$BW$7</c:f>
              <c:numCache>
                <c:formatCode>#,##0</c:formatCode>
                <c:ptCount val="12"/>
                <c:pt idx="0">
                  <c:v>7305</c:v>
                </c:pt>
                <c:pt idx="1">
                  <c:v>7314</c:v>
                </c:pt>
                <c:pt idx="2">
                  <c:v>7375</c:v>
                </c:pt>
                <c:pt idx="3">
                  <c:v>7670</c:v>
                </c:pt>
                <c:pt idx="4">
                  <c:v>7880</c:v>
                </c:pt>
                <c:pt idx="5">
                  <c:v>7922</c:v>
                </c:pt>
                <c:pt idx="6">
                  <c:v>7913</c:v>
                </c:pt>
                <c:pt idx="7">
                  <c:v>7897</c:v>
                </c:pt>
                <c:pt idx="8">
                  <c:v>7887</c:v>
                </c:pt>
                <c:pt idx="9">
                  <c:v>7872</c:v>
                </c:pt>
                <c:pt idx="10">
                  <c:v>7856</c:v>
                </c:pt>
                <c:pt idx="11">
                  <c:v>7844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Twitter!$A$8</c:f>
              <c:strCache>
                <c:ptCount val="1"/>
                <c:pt idx="0">
                  <c:v>DocsTeach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Twitter!$BL$8:$BW$8</c:f>
              <c:numCache>
                <c:formatCode>#,##0</c:formatCode>
                <c:ptCount val="12"/>
                <c:pt idx="0">
                  <c:v>8310</c:v>
                </c:pt>
                <c:pt idx="1">
                  <c:v>8448</c:v>
                </c:pt>
                <c:pt idx="2">
                  <c:v>8636</c:v>
                </c:pt>
                <c:pt idx="3">
                  <c:v>8866</c:v>
                </c:pt>
                <c:pt idx="4">
                  <c:v>9065</c:v>
                </c:pt>
                <c:pt idx="5">
                  <c:v>9339</c:v>
                </c:pt>
                <c:pt idx="6">
                  <c:v>9813</c:v>
                </c:pt>
                <c:pt idx="7">
                  <c:v>10104</c:v>
                </c:pt>
                <c:pt idx="8">
                  <c:v>10489</c:v>
                </c:pt>
                <c:pt idx="9">
                  <c:v>10842</c:v>
                </c:pt>
                <c:pt idx="10">
                  <c:v>11107</c:v>
                </c:pt>
                <c:pt idx="11">
                  <c:v>11496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Twitter!$A$9</c:f>
              <c:strCache>
                <c:ptCount val="1"/>
                <c:pt idx="0">
                  <c:v>ElectoralCollge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Twitter!$BL$9:$BW$9</c:f>
              <c:numCache>
                <c:formatCode>#,##0</c:formatCode>
                <c:ptCount val="12"/>
                <c:pt idx="0">
                  <c:v>2363</c:v>
                </c:pt>
                <c:pt idx="1">
                  <c:v>2381</c:v>
                </c:pt>
                <c:pt idx="2">
                  <c:v>2421</c:v>
                </c:pt>
                <c:pt idx="3">
                  <c:v>2473</c:v>
                </c:pt>
                <c:pt idx="4">
                  <c:v>2500</c:v>
                </c:pt>
                <c:pt idx="5">
                  <c:v>2538</c:v>
                </c:pt>
                <c:pt idx="6">
                  <c:v>2578</c:v>
                </c:pt>
                <c:pt idx="7">
                  <c:v>2614</c:v>
                </c:pt>
                <c:pt idx="8">
                  <c:v>2673</c:v>
                </c:pt>
                <c:pt idx="9">
                  <c:v>2722</c:v>
                </c:pt>
                <c:pt idx="10">
                  <c:v>2909</c:v>
                </c:pt>
                <c:pt idx="11">
                  <c:v>7154</c:v>
                </c:pt>
              </c:numCache>
            </c:numRef>
          </c:val>
          <c:smooth val="0"/>
        </c:ser>
        <c:ser>
          <c:idx val="22"/>
          <c:order val="5"/>
          <c:tx>
            <c:strRef>
              <c:f>Twitter!$A$10</c:f>
              <c:strCache>
                <c:ptCount val="1"/>
                <c:pt idx="0">
                  <c:v>FedRegister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Twitter!$BL$10:$BW$10</c:f>
              <c:numCache>
                <c:formatCode>#,##0</c:formatCode>
                <c:ptCount val="12"/>
                <c:pt idx="0">
                  <c:v>9144</c:v>
                </c:pt>
                <c:pt idx="1">
                  <c:v>9249</c:v>
                </c:pt>
                <c:pt idx="2">
                  <c:v>9345</c:v>
                </c:pt>
                <c:pt idx="3">
                  <c:v>9446</c:v>
                </c:pt>
                <c:pt idx="4">
                  <c:v>9519</c:v>
                </c:pt>
                <c:pt idx="5">
                  <c:v>9627</c:v>
                </c:pt>
                <c:pt idx="6">
                  <c:v>9733</c:v>
                </c:pt>
                <c:pt idx="7">
                  <c:v>9832</c:v>
                </c:pt>
                <c:pt idx="8">
                  <c:v>10022</c:v>
                </c:pt>
                <c:pt idx="9">
                  <c:v>10140</c:v>
                </c:pt>
                <c:pt idx="10">
                  <c:v>10266</c:v>
                </c:pt>
                <c:pt idx="11">
                  <c:v>10785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Twitter!$A$11</c:f>
              <c:strCache>
                <c:ptCount val="1"/>
                <c:pt idx="0">
                  <c:v>FOIA_Ombuds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Twitter!$BL$11:$BW$11</c:f>
              <c:numCache>
                <c:formatCode>#,##0</c:formatCode>
                <c:ptCount val="12"/>
                <c:pt idx="0">
                  <c:v>400</c:v>
                </c:pt>
                <c:pt idx="1">
                  <c:v>444</c:v>
                </c:pt>
                <c:pt idx="2">
                  <c:v>477</c:v>
                </c:pt>
                <c:pt idx="3">
                  <c:v>541</c:v>
                </c:pt>
                <c:pt idx="4">
                  <c:v>581</c:v>
                </c:pt>
                <c:pt idx="5">
                  <c:v>623</c:v>
                </c:pt>
                <c:pt idx="6">
                  <c:v>693</c:v>
                </c:pt>
                <c:pt idx="7">
                  <c:v>737</c:v>
                </c:pt>
                <c:pt idx="8">
                  <c:v>774</c:v>
                </c:pt>
                <c:pt idx="9">
                  <c:v>815</c:v>
                </c:pt>
                <c:pt idx="10">
                  <c:v>850</c:v>
                </c:pt>
                <c:pt idx="11">
                  <c:v>933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Twitter!$A$12</c:f>
              <c:strCache>
                <c:ptCount val="1"/>
                <c:pt idx="0">
                  <c:v>NARAMediaLabs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Twitter!$BL$12:$BW$12</c:f>
              <c:numCache>
                <c:formatCode>#,##0</c:formatCode>
                <c:ptCount val="12"/>
                <c:pt idx="0">
                  <c:v>1463</c:v>
                </c:pt>
                <c:pt idx="1">
                  <c:v>1506</c:v>
                </c:pt>
                <c:pt idx="2">
                  <c:v>1553</c:v>
                </c:pt>
                <c:pt idx="3">
                  <c:v>1593</c:v>
                </c:pt>
                <c:pt idx="4">
                  <c:v>1629</c:v>
                </c:pt>
                <c:pt idx="5">
                  <c:v>1656</c:v>
                </c:pt>
                <c:pt idx="6">
                  <c:v>1702</c:v>
                </c:pt>
                <c:pt idx="7">
                  <c:v>1724</c:v>
                </c:pt>
                <c:pt idx="8">
                  <c:v>1761</c:v>
                </c:pt>
                <c:pt idx="9">
                  <c:v>1784</c:v>
                </c:pt>
                <c:pt idx="10">
                  <c:v>1808</c:v>
                </c:pt>
                <c:pt idx="11">
                  <c:v>1825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Twitter!$A$13</c:f>
              <c:strCache>
                <c:ptCount val="1"/>
                <c:pt idx="0">
                  <c:v>NARA_ RecMgmt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Twitter!$BL$13:$BW$13</c:f>
              <c:numCache>
                <c:formatCode>#,##0</c:formatCode>
                <c:ptCount val="12"/>
                <c:pt idx="0">
                  <c:v>5912</c:v>
                </c:pt>
                <c:pt idx="1">
                  <c:v>5952</c:v>
                </c:pt>
                <c:pt idx="2">
                  <c:v>5982</c:v>
                </c:pt>
                <c:pt idx="3">
                  <c:v>6006</c:v>
                </c:pt>
                <c:pt idx="4">
                  <c:v>6047</c:v>
                </c:pt>
                <c:pt idx="5">
                  <c:v>6062</c:v>
                </c:pt>
                <c:pt idx="6">
                  <c:v>6080</c:v>
                </c:pt>
                <c:pt idx="7">
                  <c:v>6086</c:v>
                </c:pt>
                <c:pt idx="8">
                  <c:v>6150</c:v>
                </c:pt>
                <c:pt idx="9">
                  <c:v>6191</c:v>
                </c:pt>
                <c:pt idx="10">
                  <c:v>6242</c:v>
                </c:pt>
                <c:pt idx="11">
                  <c:v>6335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Twitter!$A$14</c:f>
              <c:strCache>
                <c:ptCount val="1"/>
                <c:pt idx="0">
                  <c:v>SNACcooperative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Twitter!$BL$14:$BW$14</c:f>
              <c:numCache>
                <c:formatCode>#,##0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109</c:v>
                </c:pt>
                <c:pt idx="3">
                  <c:v>112</c:v>
                </c:pt>
                <c:pt idx="4">
                  <c:v>126</c:v>
                </c:pt>
                <c:pt idx="5">
                  <c:v>139</c:v>
                </c:pt>
                <c:pt idx="6">
                  <c:v>144</c:v>
                </c:pt>
                <c:pt idx="7">
                  <c:v>148</c:v>
                </c:pt>
                <c:pt idx="8">
                  <c:v>157</c:v>
                </c:pt>
                <c:pt idx="9">
                  <c:v>159</c:v>
                </c:pt>
                <c:pt idx="10">
                  <c:v>161</c:v>
                </c:pt>
                <c:pt idx="11">
                  <c:v>166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Twitter!$A$15</c:f>
              <c:strCache>
                <c:ptCount val="1"/>
                <c:pt idx="0">
                  <c:v>TodaysDocument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Twitter!$BL$15:$BW$15</c:f>
              <c:numCache>
                <c:formatCode>#,##0</c:formatCode>
                <c:ptCount val="12"/>
                <c:pt idx="0">
                  <c:v>27579</c:v>
                </c:pt>
                <c:pt idx="1">
                  <c:v>28099</c:v>
                </c:pt>
                <c:pt idx="2">
                  <c:v>28609</c:v>
                </c:pt>
                <c:pt idx="3">
                  <c:v>29251</c:v>
                </c:pt>
                <c:pt idx="4">
                  <c:v>29680</c:v>
                </c:pt>
                <c:pt idx="5">
                  <c:v>30187</c:v>
                </c:pt>
                <c:pt idx="6">
                  <c:v>30769</c:v>
                </c:pt>
                <c:pt idx="7">
                  <c:v>31241</c:v>
                </c:pt>
                <c:pt idx="8">
                  <c:v>31949</c:v>
                </c:pt>
                <c:pt idx="9">
                  <c:v>32616</c:v>
                </c:pt>
                <c:pt idx="10">
                  <c:v>33198</c:v>
                </c:pt>
                <c:pt idx="11">
                  <c:v>33955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Twitter!$A$17</c:f>
              <c:strCache>
                <c:ptCount val="1"/>
                <c:pt idx="0">
                  <c:v>ArchivesInnov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Twitter!$BL$17:$BW$17</c:f>
            </c:numRef>
          </c:val>
          <c:smooth val="0"/>
        </c:ser>
        <c:ser>
          <c:idx val="13"/>
          <c:order val="12"/>
          <c:tx>
            <c:strRef>
              <c:f>Twitter!$A$18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Twitter!$BL$18:$BW$18</c:f>
            </c:numRef>
          </c:val>
          <c:smooth val="0"/>
        </c:ser>
        <c:ser>
          <c:idx val="14"/>
          <c:order val="13"/>
          <c:tx>
            <c:strRef>
              <c:f>Twitter!$A$19</c:f>
              <c:strCache>
                <c:ptCount val="1"/>
                <c:pt idx="0">
                  <c:v>ThisisArchives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Twitter!$BL$19:$BW$19</c:f>
              <c:numCache>
                <c:formatCode>#,##0</c:formatCode>
                <c:ptCount val="12"/>
                <c:pt idx="0">
                  <c:v>1600</c:v>
                </c:pt>
                <c:pt idx="1">
                  <c:v>2082</c:v>
                </c:pt>
                <c:pt idx="2">
                  <c:v>2396</c:v>
                </c:pt>
                <c:pt idx="3">
                  <c:v>2556</c:v>
                </c:pt>
                <c:pt idx="4">
                  <c:v>2678</c:v>
                </c:pt>
                <c:pt idx="5">
                  <c:v>2809</c:v>
                </c:pt>
                <c:pt idx="6">
                  <c:v>1656</c:v>
                </c:pt>
                <c:pt idx="7">
                  <c:v>3122</c:v>
                </c:pt>
                <c:pt idx="8">
                  <c:v>3288</c:v>
                </c:pt>
                <c:pt idx="9">
                  <c:v>3425</c:v>
                </c:pt>
                <c:pt idx="10">
                  <c:v>3565</c:v>
                </c:pt>
                <c:pt idx="11">
                  <c:v>3668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Twitter!$A$20</c:f>
              <c:strCache>
                <c:ptCount val="1"/>
                <c:pt idx="0">
                  <c:v>bush41library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Twitter!$BL$20:$BW$20</c:f>
              <c:numCache>
                <c:formatCode>#,##0</c:formatCode>
                <c:ptCount val="12"/>
                <c:pt idx="0">
                  <c:v>25127</c:v>
                </c:pt>
                <c:pt idx="1">
                  <c:v>25652</c:v>
                </c:pt>
                <c:pt idx="2">
                  <c:v>26158</c:v>
                </c:pt>
                <c:pt idx="3">
                  <c:v>26609</c:v>
                </c:pt>
                <c:pt idx="4">
                  <c:v>26977</c:v>
                </c:pt>
                <c:pt idx="5">
                  <c:v>27553</c:v>
                </c:pt>
                <c:pt idx="6">
                  <c:v>28089</c:v>
                </c:pt>
                <c:pt idx="7">
                  <c:v>28529</c:v>
                </c:pt>
                <c:pt idx="8">
                  <c:v>29074</c:v>
                </c:pt>
                <c:pt idx="9">
                  <c:v>29510</c:v>
                </c:pt>
                <c:pt idx="10">
                  <c:v>29910</c:v>
                </c:pt>
                <c:pt idx="11">
                  <c:v>30604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Twitter!$A$21</c:f>
              <c:strCache>
                <c:ptCount val="1"/>
                <c:pt idx="0">
                  <c:v>CarterLibrary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Twitter!$BL$21:$BW$21</c:f>
              <c:numCache>
                <c:formatCode>#,##0</c:formatCode>
                <c:ptCount val="12"/>
                <c:pt idx="0">
                  <c:v>15648</c:v>
                </c:pt>
                <c:pt idx="1">
                  <c:v>15979</c:v>
                </c:pt>
                <c:pt idx="2">
                  <c:v>16331</c:v>
                </c:pt>
                <c:pt idx="3">
                  <c:v>16797</c:v>
                </c:pt>
                <c:pt idx="4">
                  <c:v>17202</c:v>
                </c:pt>
                <c:pt idx="5">
                  <c:v>17841</c:v>
                </c:pt>
                <c:pt idx="6">
                  <c:v>18712</c:v>
                </c:pt>
                <c:pt idx="7">
                  <c:v>19608</c:v>
                </c:pt>
                <c:pt idx="8">
                  <c:v>20602</c:v>
                </c:pt>
                <c:pt idx="9">
                  <c:v>21440</c:v>
                </c:pt>
                <c:pt idx="10">
                  <c:v>22142</c:v>
                </c:pt>
                <c:pt idx="11">
                  <c:v>23289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Twitter!$A$22</c:f>
              <c:strCache>
                <c:ptCount val="1"/>
                <c:pt idx="0">
                  <c:v>IkeLibrary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Twitter!$BL$22:$BW$22</c:f>
              <c:numCache>
                <c:formatCode>#,##0</c:formatCode>
                <c:ptCount val="12"/>
                <c:pt idx="0">
                  <c:v>9674</c:v>
                </c:pt>
                <c:pt idx="1">
                  <c:v>9899</c:v>
                </c:pt>
                <c:pt idx="2">
                  <c:v>10154</c:v>
                </c:pt>
                <c:pt idx="3">
                  <c:v>10483</c:v>
                </c:pt>
                <c:pt idx="4">
                  <c:v>10712</c:v>
                </c:pt>
                <c:pt idx="5">
                  <c:v>11112</c:v>
                </c:pt>
                <c:pt idx="6">
                  <c:v>11610</c:v>
                </c:pt>
                <c:pt idx="7">
                  <c:v>12080</c:v>
                </c:pt>
                <c:pt idx="8">
                  <c:v>12609</c:v>
                </c:pt>
                <c:pt idx="9">
                  <c:v>13062</c:v>
                </c:pt>
                <c:pt idx="10">
                  <c:v>13520</c:v>
                </c:pt>
                <c:pt idx="11">
                  <c:v>14345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Twitter!$A$23</c:f>
              <c:strCache>
                <c:ptCount val="1"/>
                <c:pt idx="0">
                  <c:v>FDRLibrary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Twitter!$BL$23:$BW$23</c:f>
              <c:numCache>
                <c:formatCode>#,##0</c:formatCode>
                <c:ptCount val="12"/>
                <c:pt idx="0">
                  <c:v>9245</c:v>
                </c:pt>
                <c:pt idx="1">
                  <c:v>9514</c:v>
                </c:pt>
                <c:pt idx="2">
                  <c:v>9835</c:v>
                </c:pt>
                <c:pt idx="3">
                  <c:v>10188</c:v>
                </c:pt>
                <c:pt idx="4">
                  <c:v>10471</c:v>
                </c:pt>
                <c:pt idx="5">
                  <c:v>10952</c:v>
                </c:pt>
                <c:pt idx="6">
                  <c:v>11601</c:v>
                </c:pt>
                <c:pt idx="7">
                  <c:v>12108</c:v>
                </c:pt>
                <c:pt idx="8">
                  <c:v>12728</c:v>
                </c:pt>
                <c:pt idx="9">
                  <c:v>13260</c:v>
                </c:pt>
                <c:pt idx="10">
                  <c:v>13745</c:v>
                </c:pt>
                <c:pt idx="11">
                  <c:v>14461</c:v>
                </c:pt>
              </c:numCache>
            </c:numRef>
          </c:val>
          <c:smooth val="0"/>
        </c:ser>
        <c:ser>
          <c:idx val="29"/>
          <c:order val="18"/>
          <c:tx>
            <c:strRef>
              <c:f>Twitter!$A$24</c:f>
              <c:strCache>
                <c:ptCount val="1"/>
                <c:pt idx="0">
                  <c:v>GWBlibrary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Twitter!$BL$24:$BW$24</c:f>
              <c:numCache>
                <c:formatCode>#,##0</c:formatCode>
                <c:ptCount val="12"/>
                <c:pt idx="0">
                  <c:v>15124</c:v>
                </c:pt>
                <c:pt idx="1">
                  <c:v>15345</c:v>
                </c:pt>
                <c:pt idx="2">
                  <c:v>15576</c:v>
                </c:pt>
                <c:pt idx="3">
                  <c:v>15921</c:v>
                </c:pt>
                <c:pt idx="4">
                  <c:v>16076</c:v>
                </c:pt>
                <c:pt idx="5">
                  <c:v>16294</c:v>
                </c:pt>
                <c:pt idx="6">
                  <c:v>16887</c:v>
                </c:pt>
                <c:pt idx="7">
                  <c:v>17379</c:v>
                </c:pt>
                <c:pt idx="8">
                  <c:v>17840</c:v>
                </c:pt>
                <c:pt idx="9">
                  <c:v>18317</c:v>
                </c:pt>
                <c:pt idx="10">
                  <c:v>18757</c:v>
                </c:pt>
                <c:pt idx="11">
                  <c:v>19690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Twitter!$A$25</c:f>
              <c:strCache>
                <c:ptCount val="1"/>
                <c:pt idx="0">
                  <c:v>IkeandHarry2012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Twitter!$BL$25:$BW$25</c:f>
              <c:numCache>
                <c:formatCode>#,##0</c:formatCode>
                <c:ptCount val="12"/>
                <c:pt idx="0">
                  <c:v>660</c:v>
                </c:pt>
                <c:pt idx="1">
                  <c:v>659</c:v>
                </c:pt>
                <c:pt idx="2">
                  <c:v>659</c:v>
                </c:pt>
                <c:pt idx="3">
                  <c:v>663</c:v>
                </c:pt>
                <c:pt idx="4">
                  <c:v>664</c:v>
                </c:pt>
                <c:pt idx="5">
                  <c:v>661</c:v>
                </c:pt>
                <c:pt idx="6">
                  <c:v>662</c:v>
                </c:pt>
                <c:pt idx="7">
                  <c:v>662</c:v>
                </c:pt>
                <c:pt idx="8">
                  <c:v>665</c:v>
                </c:pt>
                <c:pt idx="9">
                  <c:v>663</c:v>
                </c:pt>
                <c:pt idx="10">
                  <c:v>662</c:v>
                </c:pt>
                <c:pt idx="11">
                  <c:v>664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Twitter!$A$26</c:f>
              <c:strCache>
                <c:ptCount val="1"/>
                <c:pt idx="0">
                  <c:v>HooverPresLib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Twitter!$BL$26:$BW$26</c:f>
              <c:numCache>
                <c:formatCode>#,##0</c:formatCode>
                <c:ptCount val="12"/>
                <c:pt idx="0">
                  <c:v>157</c:v>
                </c:pt>
                <c:pt idx="1">
                  <c:v>220</c:v>
                </c:pt>
                <c:pt idx="2">
                  <c:v>285</c:v>
                </c:pt>
                <c:pt idx="3">
                  <c:v>366</c:v>
                </c:pt>
                <c:pt idx="4">
                  <c:v>432</c:v>
                </c:pt>
                <c:pt idx="5">
                  <c:v>501</c:v>
                </c:pt>
                <c:pt idx="6">
                  <c:v>646</c:v>
                </c:pt>
                <c:pt idx="7">
                  <c:v>794</c:v>
                </c:pt>
                <c:pt idx="8">
                  <c:v>976</c:v>
                </c:pt>
                <c:pt idx="9">
                  <c:v>1112</c:v>
                </c:pt>
                <c:pt idx="10">
                  <c:v>1236</c:v>
                </c:pt>
                <c:pt idx="11">
                  <c:v>1417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Twitter!$A$28</c:f>
              <c:strCache>
                <c:ptCount val="1"/>
                <c:pt idx="0">
                  <c:v>JFK 1962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Twitter!$BL$28:$BW$28</c:f>
            </c:numRef>
          </c:val>
          <c:smooth val="0"/>
        </c:ser>
        <c:ser>
          <c:idx val="26"/>
          <c:order val="22"/>
          <c:tx>
            <c:strRef>
              <c:f>Twitter!$A$29</c:f>
              <c:strCache>
                <c:ptCount val="1"/>
                <c:pt idx="0">
                  <c:v>JFK 1961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Twitter!$BL$29:$BW$29</c:f>
            </c:numRef>
          </c:val>
          <c:smooth val="0"/>
        </c:ser>
        <c:ser>
          <c:idx val="19"/>
          <c:order val="23"/>
          <c:tx>
            <c:strRef>
              <c:f>Twitter!$A$30</c:f>
              <c:strCache>
                <c:ptCount val="1"/>
                <c:pt idx="0">
                  <c:v>JFK 1960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Twitter!$BL$30:$BW$30</c:f>
            </c:numRef>
          </c:val>
          <c:smooth val="0"/>
        </c:ser>
        <c:ser>
          <c:idx val="27"/>
          <c:order val="24"/>
          <c:tx>
            <c:strRef>
              <c:f>Twitter!$A$31</c:f>
              <c:strCache>
                <c:ptCount val="1"/>
                <c:pt idx="0">
                  <c:v>LBJLibrary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Twitter!$BL$31:$BW$31</c:f>
              <c:numCache>
                <c:formatCode>#,##0</c:formatCode>
                <c:ptCount val="12"/>
                <c:pt idx="0">
                  <c:v>11765</c:v>
                </c:pt>
                <c:pt idx="1">
                  <c:v>11997</c:v>
                </c:pt>
                <c:pt idx="2">
                  <c:v>12263</c:v>
                </c:pt>
                <c:pt idx="3">
                  <c:v>12612</c:v>
                </c:pt>
                <c:pt idx="4">
                  <c:v>12913</c:v>
                </c:pt>
                <c:pt idx="5">
                  <c:v>13469</c:v>
                </c:pt>
                <c:pt idx="6">
                  <c:v>13951</c:v>
                </c:pt>
                <c:pt idx="7">
                  <c:v>14367</c:v>
                </c:pt>
                <c:pt idx="8">
                  <c:v>14926</c:v>
                </c:pt>
                <c:pt idx="9">
                  <c:v>15352</c:v>
                </c:pt>
                <c:pt idx="10">
                  <c:v>15775</c:v>
                </c:pt>
                <c:pt idx="11">
                  <c:v>16437</c:v>
                </c:pt>
              </c:numCache>
            </c:numRef>
          </c:val>
          <c:smooth val="0"/>
        </c:ser>
        <c:ser>
          <c:idx val="31"/>
          <c:order val="25"/>
          <c:tx>
            <c:strRef>
              <c:f>Twitter!$A$32</c:f>
              <c:strCache>
                <c:ptCount val="1"/>
                <c:pt idx="0">
                  <c:v>NixonLibrary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Twitter!$BL$32:$BW$32</c:f>
              <c:numCache>
                <c:formatCode>#,##0</c:formatCode>
                <c:ptCount val="12"/>
                <c:pt idx="0">
                  <c:v>282</c:v>
                </c:pt>
                <c:pt idx="1">
                  <c:v>389</c:v>
                </c:pt>
                <c:pt idx="2">
                  <c:v>520</c:v>
                </c:pt>
                <c:pt idx="3">
                  <c:v>709</c:v>
                </c:pt>
                <c:pt idx="4">
                  <c:v>796</c:v>
                </c:pt>
                <c:pt idx="5">
                  <c:v>947</c:v>
                </c:pt>
                <c:pt idx="6">
                  <c:v>1160</c:v>
                </c:pt>
                <c:pt idx="7">
                  <c:v>1381</c:v>
                </c:pt>
                <c:pt idx="8">
                  <c:v>1840</c:v>
                </c:pt>
                <c:pt idx="9">
                  <c:v>2081</c:v>
                </c:pt>
                <c:pt idx="10">
                  <c:v>2294</c:v>
                </c:pt>
                <c:pt idx="11">
                  <c:v>2616</c:v>
                </c:pt>
              </c:numCache>
            </c:numRef>
          </c:val>
          <c:smooth val="0"/>
        </c:ser>
        <c:ser>
          <c:idx val="20"/>
          <c:order val="26"/>
          <c:tx>
            <c:strRef>
              <c:f>Twitter!$A$33</c:f>
              <c:strCache>
                <c:ptCount val="1"/>
                <c:pt idx="0">
                  <c:v>RecordsofWomen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Twitter!$BL$33:$BW$33</c:f>
              <c:numCache>
                <c:formatCode>#,##0</c:formatCode>
                <c:ptCount val="12"/>
                <c:pt idx="11">
                  <c:v>64</c:v>
                </c:pt>
              </c:numCache>
            </c:numRef>
          </c:val>
          <c:smooth val="0"/>
        </c:ser>
        <c:ser>
          <c:idx val="21"/>
          <c:order val="27"/>
          <c:tx>
            <c:strRef>
              <c:f>Twitter!$A$34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Twitter!$BL$34:$BW$34</c:f>
              <c:numCache>
                <c:formatCode>#,##0</c:formatCode>
                <c:ptCount val="12"/>
                <c:pt idx="0">
                  <c:v>17172</c:v>
                </c:pt>
                <c:pt idx="1">
                  <c:v>17587</c:v>
                </c:pt>
                <c:pt idx="2">
                  <c:v>18083</c:v>
                </c:pt>
                <c:pt idx="3">
                  <c:v>18583</c:v>
                </c:pt>
                <c:pt idx="4">
                  <c:v>18969</c:v>
                </c:pt>
                <c:pt idx="5">
                  <c:v>19508</c:v>
                </c:pt>
                <c:pt idx="6">
                  <c:v>20151</c:v>
                </c:pt>
                <c:pt idx="7">
                  <c:v>20759</c:v>
                </c:pt>
                <c:pt idx="8">
                  <c:v>21432</c:v>
                </c:pt>
                <c:pt idx="9">
                  <c:v>22009</c:v>
                </c:pt>
                <c:pt idx="10">
                  <c:v>22571</c:v>
                </c:pt>
                <c:pt idx="11">
                  <c:v>23617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Twitter!$A$35</c:f>
              <c:strCache>
                <c:ptCount val="1"/>
                <c:pt idx="0">
                  <c:v>Reagan_Library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Twitter!$BL$35:$BW$35</c:f>
              <c:numCache>
                <c:formatCode>#,##0</c:formatCode>
                <c:ptCount val="12"/>
                <c:pt idx="0">
                  <c:v>2408</c:v>
                </c:pt>
                <c:pt idx="1">
                  <c:v>2531</c:v>
                </c:pt>
                <c:pt idx="2">
                  <c:v>2709</c:v>
                </c:pt>
                <c:pt idx="3">
                  <c:v>3216</c:v>
                </c:pt>
                <c:pt idx="4">
                  <c:v>3387</c:v>
                </c:pt>
                <c:pt idx="5">
                  <c:v>3661</c:v>
                </c:pt>
                <c:pt idx="6">
                  <c:v>4070</c:v>
                </c:pt>
                <c:pt idx="7">
                  <c:v>4504</c:v>
                </c:pt>
                <c:pt idx="8">
                  <c:v>5054</c:v>
                </c:pt>
                <c:pt idx="9">
                  <c:v>5442</c:v>
                </c:pt>
                <c:pt idx="10">
                  <c:v>5759</c:v>
                </c:pt>
                <c:pt idx="11">
                  <c:v>6401</c:v>
                </c:pt>
              </c:numCache>
            </c:numRef>
          </c:val>
          <c:smooth val="0"/>
        </c:ser>
        <c:ser>
          <c:idx val="0"/>
          <c:order val="29"/>
          <c:tx>
            <c:strRef>
              <c:f>Twitter!$A$36</c:f>
              <c:strCache>
                <c:ptCount val="1"/>
                <c:pt idx="0">
                  <c:v>TrumanLibrary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Twitter!$BL$36:$BW$36</c:f>
              <c:numCache>
                <c:formatCode>#,##0</c:formatCode>
                <c:ptCount val="12"/>
                <c:pt idx="0">
                  <c:v>4424</c:v>
                </c:pt>
                <c:pt idx="1">
                  <c:v>4591</c:v>
                </c:pt>
                <c:pt idx="2">
                  <c:v>4810</c:v>
                </c:pt>
                <c:pt idx="3">
                  <c:v>5086</c:v>
                </c:pt>
                <c:pt idx="4">
                  <c:v>5317</c:v>
                </c:pt>
                <c:pt idx="5">
                  <c:v>5777</c:v>
                </c:pt>
                <c:pt idx="6">
                  <c:v>6292</c:v>
                </c:pt>
                <c:pt idx="7">
                  <c:v>6728</c:v>
                </c:pt>
                <c:pt idx="8">
                  <c:v>7290</c:v>
                </c:pt>
                <c:pt idx="9">
                  <c:v>7685</c:v>
                </c:pt>
                <c:pt idx="10">
                  <c:v>8110</c:v>
                </c:pt>
                <c:pt idx="11">
                  <c:v>8882</c:v>
                </c:pt>
              </c:numCache>
            </c:numRef>
          </c:val>
          <c:smooth val="0"/>
        </c:ser>
        <c:ser>
          <c:idx val="33"/>
          <c:order val="30"/>
          <c:tx>
            <c:strRef>
              <c:f>Twitter!$A$38</c:f>
              <c:strCache>
                <c:ptCount val="1"/>
                <c:pt idx="0">
                  <c:v>archivesNYC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Twitter!$BL$38:$BW$38</c:f>
              <c:numCache>
                <c:formatCode>#,##0</c:formatCode>
                <c:ptCount val="12"/>
                <c:pt idx="0">
                  <c:v>28</c:v>
                </c:pt>
                <c:pt idx="1">
                  <c:v>27</c:v>
                </c:pt>
                <c:pt idx="2">
                  <c:v>31</c:v>
                </c:pt>
                <c:pt idx="3">
                  <c:v>49</c:v>
                </c:pt>
                <c:pt idx="4">
                  <c:v>89</c:v>
                </c:pt>
                <c:pt idx="5">
                  <c:v>112</c:v>
                </c:pt>
                <c:pt idx="6">
                  <c:v>132</c:v>
                </c:pt>
                <c:pt idx="7">
                  <c:v>159</c:v>
                </c:pt>
                <c:pt idx="8">
                  <c:v>192</c:v>
                </c:pt>
                <c:pt idx="9">
                  <c:v>213</c:v>
                </c:pt>
                <c:pt idx="10">
                  <c:v>293</c:v>
                </c:pt>
                <c:pt idx="11">
                  <c:v>338</c:v>
                </c:pt>
              </c:numCache>
            </c:numRef>
          </c:val>
          <c:smooth val="0"/>
        </c:ser>
        <c:ser>
          <c:idx val="34"/>
          <c:order val="31"/>
          <c:tx>
            <c:strRef>
              <c:f>Twitter!$A$39</c:f>
              <c:strCache>
                <c:ptCount val="1"/>
                <c:pt idx="0">
                  <c:v>atlantaarchives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Twitter!$BL$39:$BW$39</c:f>
              <c:numCache>
                <c:formatCode>#,##0</c:formatCode>
                <c:ptCount val="12"/>
                <c:pt idx="0">
                  <c:v>1576</c:v>
                </c:pt>
                <c:pt idx="1">
                  <c:v>1594</c:v>
                </c:pt>
                <c:pt idx="2">
                  <c:v>1605</c:v>
                </c:pt>
                <c:pt idx="3">
                  <c:v>1612</c:v>
                </c:pt>
                <c:pt idx="4">
                  <c:v>1618</c:v>
                </c:pt>
                <c:pt idx="5">
                  <c:v>1615</c:v>
                </c:pt>
                <c:pt idx="6">
                  <c:v>1617</c:v>
                </c:pt>
                <c:pt idx="7">
                  <c:v>1616</c:v>
                </c:pt>
                <c:pt idx="8">
                  <c:v>1625</c:v>
                </c:pt>
                <c:pt idx="9">
                  <c:v>1627</c:v>
                </c:pt>
                <c:pt idx="10">
                  <c:v>1633</c:v>
                </c:pt>
                <c:pt idx="11">
                  <c:v>1645</c:v>
                </c:pt>
              </c:numCache>
            </c:numRef>
          </c:val>
          <c:smooth val="0"/>
        </c:ser>
        <c:ser>
          <c:idx val="35"/>
          <c:order val="32"/>
          <c:tx>
            <c:strRef>
              <c:f>Twitter!$A$40</c:f>
              <c:strCache>
                <c:ptCount val="1"/>
                <c:pt idx="0">
                  <c:v>boston_archives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Twitter!$BL$40:$BW$40</c:f>
              <c:numCache>
                <c:formatCode>#,##0</c:formatCode>
                <c:ptCount val="12"/>
                <c:pt idx="0">
                  <c:v>519</c:v>
                </c:pt>
                <c:pt idx="1">
                  <c:v>605</c:v>
                </c:pt>
                <c:pt idx="2">
                  <c:v>738</c:v>
                </c:pt>
                <c:pt idx="3">
                  <c:v>816</c:v>
                </c:pt>
                <c:pt idx="4">
                  <c:v>888</c:v>
                </c:pt>
                <c:pt idx="5">
                  <c:v>967</c:v>
                </c:pt>
                <c:pt idx="6">
                  <c:v>1082</c:v>
                </c:pt>
                <c:pt idx="7">
                  <c:v>1170</c:v>
                </c:pt>
                <c:pt idx="8">
                  <c:v>1311</c:v>
                </c:pt>
                <c:pt idx="9">
                  <c:v>1402</c:v>
                </c:pt>
                <c:pt idx="10">
                  <c:v>1486</c:v>
                </c:pt>
                <c:pt idx="11">
                  <c:v>1557</c:v>
                </c:pt>
              </c:numCache>
            </c:numRef>
          </c:val>
          <c:smooth val="0"/>
        </c:ser>
        <c:ser>
          <c:idx val="36"/>
          <c:order val="33"/>
          <c:tx>
            <c:strRef>
              <c:f>Twitter!$A$41</c:f>
              <c:strCache>
                <c:ptCount val="1"/>
                <c:pt idx="0">
                  <c:v>KCArchives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Twitter!$BL$41:$BW$41</c:f>
              <c:numCache>
                <c:formatCode>#,##0</c:formatCode>
                <c:ptCount val="12"/>
                <c:pt idx="0">
                  <c:v>1670</c:v>
                </c:pt>
                <c:pt idx="1">
                  <c:v>1700</c:v>
                </c:pt>
                <c:pt idx="2">
                  <c:v>1728</c:v>
                </c:pt>
                <c:pt idx="3">
                  <c:v>1751</c:v>
                </c:pt>
                <c:pt idx="4">
                  <c:v>1777</c:v>
                </c:pt>
                <c:pt idx="5">
                  <c:v>1796</c:v>
                </c:pt>
                <c:pt idx="6">
                  <c:v>1827</c:v>
                </c:pt>
                <c:pt idx="7">
                  <c:v>1853</c:v>
                </c:pt>
                <c:pt idx="8">
                  <c:v>1888</c:v>
                </c:pt>
                <c:pt idx="9">
                  <c:v>1927</c:v>
                </c:pt>
                <c:pt idx="10">
                  <c:v>1946</c:v>
                </c:pt>
                <c:pt idx="11">
                  <c:v>1982</c:v>
                </c:pt>
              </c:numCache>
            </c:numRef>
          </c:val>
          <c:smooth val="0"/>
        </c:ser>
        <c:ser>
          <c:idx val="37"/>
          <c:order val="34"/>
          <c:tx>
            <c:strRef>
              <c:f>Twitter!$A$42</c:f>
              <c:strCache>
                <c:ptCount val="1"/>
                <c:pt idx="0">
                  <c:v>CongressArchive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Twitter!$BL$42:$BW$42</c:f>
              <c:numCache>
                <c:formatCode>#,##0</c:formatCode>
                <c:ptCount val="12"/>
                <c:pt idx="0">
                  <c:v>3256</c:v>
                </c:pt>
                <c:pt idx="1">
                  <c:v>3465</c:v>
                </c:pt>
                <c:pt idx="2">
                  <c:v>3688</c:v>
                </c:pt>
                <c:pt idx="3">
                  <c:v>3808</c:v>
                </c:pt>
                <c:pt idx="4">
                  <c:v>3878</c:v>
                </c:pt>
                <c:pt idx="5">
                  <c:v>4031</c:v>
                </c:pt>
                <c:pt idx="6">
                  <c:v>4233</c:v>
                </c:pt>
                <c:pt idx="7">
                  <c:v>4403</c:v>
                </c:pt>
                <c:pt idx="8">
                  <c:v>4653</c:v>
                </c:pt>
                <c:pt idx="9">
                  <c:v>4854</c:v>
                </c:pt>
                <c:pt idx="10">
                  <c:v>5032</c:v>
                </c:pt>
                <c:pt idx="11">
                  <c:v>5344</c:v>
                </c:pt>
              </c:numCache>
            </c:numRef>
          </c:val>
          <c:smooth val="0"/>
        </c:ser>
        <c:ser>
          <c:idx val="38"/>
          <c:order val="35"/>
          <c:tx>
            <c:strRef>
              <c:f>Twitter!$A$43</c:f>
              <c:strCache>
                <c:ptCount val="1"/>
                <c:pt idx="0">
                  <c:v>NARAFRC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Twitter!$BL$43:$BW$43</c:f>
              <c:numCache>
                <c:formatCode>#,##0</c:formatCode>
                <c:ptCount val="12"/>
                <c:pt idx="0">
                  <c:v>447</c:v>
                </c:pt>
                <c:pt idx="1">
                  <c:v>455</c:v>
                </c:pt>
                <c:pt idx="2">
                  <c:v>461</c:v>
                </c:pt>
                <c:pt idx="3">
                  <c:v>461</c:v>
                </c:pt>
                <c:pt idx="4">
                  <c:v>466</c:v>
                </c:pt>
                <c:pt idx="5">
                  <c:v>466</c:v>
                </c:pt>
                <c:pt idx="6">
                  <c:v>473</c:v>
                </c:pt>
                <c:pt idx="7">
                  <c:v>476</c:v>
                </c:pt>
                <c:pt idx="8">
                  <c:v>474</c:v>
                </c:pt>
                <c:pt idx="9">
                  <c:v>479</c:v>
                </c:pt>
                <c:pt idx="10">
                  <c:v>487</c:v>
                </c:pt>
                <c:pt idx="11">
                  <c:v>494</c:v>
                </c:pt>
              </c:numCache>
            </c:numRef>
          </c:val>
          <c:smooth val="0"/>
        </c:ser>
        <c:ser>
          <c:idx val="39"/>
          <c:order val="36"/>
          <c:tx>
            <c:strRef>
              <c:f>Twitter!$A$44</c:f>
              <c:strCache>
                <c:ptCount val="1"/>
                <c:pt idx="0">
                  <c:v>StLouisArchives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Twitter!$BL$44:$BW$44</c:f>
              <c:numCache>
                <c:formatCode>#,##0</c:formatCode>
                <c:ptCount val="12"/>
                <c:pt idx="0">
                  <c:v>139</c:v>
                </c:pt>
                <c:pt idx="1">
                  <c:v>142</c:v>
                </c:pt>
                <c:pt idx="2">
                  <c:v>145</c:v>
                </c:pt>
                <c:pt idx="3">
                  <c:v>148</c:v>
                </c:pt>
                <c:pt idx="4">
                  <c:v>154</c:v>
                </c:pt>
                <c:pt idx="5">
                  <c:v>158</c:v>
                </c:pt>
                <c:pt idx="6">
                  <c:v>163</c:v>
                </c:pt>
                <c:pt idx="7">
                  <c:v>163</c:v>
                </c:pt>
                <c:pt idx="8">
                  <c:v>166</c:v>
                </c:pt>
                <c:pt idx="9">
                  <c:v>183</c:v>
                </c:pt>
                <c:pt idx="10">
                  <c:v>197</c:v>
                </c:pt>
                <c:pt idx="11">
                  <c:v>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59632"/>
        <c:axId val="278960024"/>
      </c:lineChart>
      <c:catAx>
        <c:axId val="27895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960024"/>
        <c:crosses val="autoZero"/>
        <c:auto val="1"/>
        <c:lblAlgn val="ctr"/>
        <c:lblOffset val="100"/>
        <c:noMultiLvlLbl val="0"/>
      </c:catAx>
      <c:valAx>
        <c:axId val="278960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followers  (cumulative)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895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12665403490095"/>
          <c:y val="5.1990153456658403E-2"/>
          <c:w val="0.14623362268316567"/>
          <c:h val="0.896019693086683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Views: Our Archives Wiki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360562288692501"/>
          <c:y val="0.14419313686884799"/>
          <c:w val="0.77952041764992097"/>
          <c:h val="0.78149424335898299"/>
        </c:manualLayout>
      </c:layout>
      <c:lineChart>
        <c:grouping val="standard"/>
        <c:varyColors val="0"/>
        <c:ser>
          <c:idx val="3"/>
          <c:order val="0"/>
          <c:tx>
            <c:strRef>
              <c:f>'Wiki (Retired)'!$A$4</c:f>
              <c:strCache>
                <c:ptCount val="1"/>
                <c:pt idx="0">
                  <c:v>Cumulative Views 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'Wiki (Retired)'!$AV$3:$BG$3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Jun*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'Wiki (Retired)'!$AV$5:$BG$5</c:f>
              <c:numCache>
                <c:formatCode>#,##0</c:formatCode>
                <c:ptCount val="12"/>
                <c:pt idx="0">
                  <c:v>19949</c:v>
                </c:pt>
                <c:pt idx="1">
                  <c:v>23857</c:v>
                </c:pt>
                <c:pt idx="2">
                  <c:v>3664</c:v>
                </c:pt>
                <c:pt idx="3">
                  <c:v>3769</c:v>
                </c:pt>
                <c:pt idx="4">
                  <c:v>3314</c:v>
                </c:pt>
                <c:pt idx="5">
                  <c:v>2273</c:v>
                </c:pt>
                <c:pt idx="6">
                  <c:v>3377</c:v>
                </c:pt>
                <c:pt idx="7">
                  <c:v>2956</c:v>
                </c:pt>
                <c:pt idx="8">
                  <c:v>2913</c:v>
                </c:pt>
                <c:pt idx="9">
                  <c:v>3351</c:v>
                </c:pt>
                <c:pt idx="10">
                  <c:v>3634</c:v>
                </c:pt>
                <c:pt idx="11">
                  <c:v>3320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84568"/>
        <c:axId val="300683784"/>
      </c:lineChart>
      <c:catAx>
        <c:axId val="30068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0683784"/>
        <c:crosses val="autoZero"/>
        <c:auto val="1"/>
        <c:lblAlgn val="ctr"/>
        <c:lblOffset val="100"/>
        <c:noMultiLvlLbl val="0"/>
      </c:catAx>
      <c:valAx>
        <c:axId val="300683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Views (per month)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0684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 Edits: Our Archives Wiki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0.13928061721194099"/>
          <c:w val="0.77952041764992197"/>
          <c:h val="0.78149424335898299"/>
        </c:manualLayout>
      </c:layout>
      <c:lineChart>
        <c:grouping val="standard"/>
        <c:varyColors val="0"/>
        <c:ser>
          <c:idx val="3"/>
          <c:order val="0"/>
          <c:tx>
            <c:strRef>
              <c:f>'Wiki (Retired)'!$A$11</c:f>
              <c:strCache>
                <c:ptCount val="1"/>
                <c:pt idx="0">
                  <c:v>per month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'Wiki (Retired)'!$AV$9:$BG$9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'Wiki (Retired)'!$AV$11:$BG$11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29480"/>
        <c:axId val="304946656"/>
      </c:lineChart>
      <c:catAx>
        <c:axId val="28622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946656"/>
        <c:crosses val="autoZero"/>
        <c:auto val="1"/>
        <c:lblAlgn val="ctr"/>
        <c:lblOffset val="100"/>
        <c:noMultiLvlLbl val="0"/>
      </c:catAx>
      <c:valAx>
        <c:axId val="304946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Page Edits (per month)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6229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Editors: Our Archives Wiki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0.13928061721194099"/>
          <c:w val="0.77952041764992197"/>
          <c:h val="0.78149424335898299"/>
        </c:manualLayout>
      </c:layout>
      <c:lineChart>
        <c:grouping val="standard"/>
        <c:varyColors val="0"/>
        <c:ser>
          <c:idx val="3"/>
          <c:order val="0"/>
          <c:tx>
            <c:strRef>
              <c:f>'Wiki (Retired)'!$A$16</c:f>
              <c:strCache>
                <c:ptCount val="1"/>
                <c:pt idx="0">
                  <c:v>Cumulative Editors 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'Wiki (Retired)'!$AV$15:$BG$15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'Wiki (Retired)'!$AV$16:$BG$16</c:f>
              <c:numCache>
                <c:formatCode>#,##0</c:formatCode>
                <c:ptCount val="12"/>
                <c:pt idx="0">
                  <c:v>398</c:v>
                </c:pt>
                <c:pt idx="1">
                  <c:v>398</c:v>
                </c:pt>
                <c:pt idx="2">
                  <c:v>403</c:v>
                </c:pt>
                <c:pt idx="3">
                  <c:v>403</c:v>
                </c:pt>
                <c:pt idx="4">
                  <c:v>403</c:v>
                </c:pt>
                <c:pt idx="5">
                  <c:v>403</c:v>
                </c:pt>
                <c:pt idx="6">
                  <c:v>403</c:v>
                </c:pt>
                <c:pt idx="7">
                  <c:v>403</c:v>
                </c:pt>
                <c:pt idx="8">
                  <c:v>403</c:v>
                </c:pt>
                <c:pt idx="9">
                  <c:v>403</c:v>
                </c:pt>
                <c:pt idx="10">
                  <c:v>406</c:v>
                </c:pt>
                <c:pt idx="11">
                  <c:v>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76616"/>
        <c:axId val="201604560"/>
      </c:lineChart>
      <c:catAx>
        <c:axId val="28087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604560"/>
        <c:crosses val="autoZero"/>
        <c:auto val="1"/>
        <c:lblAlgn val="ctr"/>
        <c:lblOffset val="100"/>
        <c:noMultiLvlLbl val="0"/>
      </c:catAx>
      <c:valAx>
        <c:axId val="201604560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Editors (cumulative)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0876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6E-2"/>
          <c:y val="0.105185660494096"/>
          <c:w val="0.93888888888889799"/>
          <c:h val="0.75809364471706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YouTube!$A$10</c:f>
              <c:strCache>
                <c:ptCount val="1"/>
                <c:pt idx="0">
                  <c:v>Uploaded Videos (per month)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YouTube!$BY$9:$CJ$9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YouTube!$BY$10:$CJ$10</c:f>
              <c:numCache>
                <c:formatCode>#,##0</c:formatCode>
                <c:ptCount val="1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45</c:v>
                </c:pt>
                <c:pt idx="4">
                  <c:v>27</c:v>
                </c:pt>
                <c:pt idx="5">
                  <c:v>37</c:v>
                </c:pt>
                <c:pt idx="6">
                  <c:v>33</c:v>
                </c:pt>
                <c:pt idx="7">
                  <c:v>44</c:v>
                </c:pt>
                <c:pt idx="8">
                  <c:v>25</c:v>
                </c:pt>
                <c:pt idx="9">
                  <c:v>36</c:v>
                </c:pt>
                <c:pt idx="10">
                  <c:v>39</c:v>
                </c:pt>
                <c:pt idx="11">
                  <c:v>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605344"/>
        <c:axId val="201605736"/>
      </c:barChart>
      <c:catAx>
        <c:axId val="20160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605736"/>
        <c:crosses val="autoZero"/>
        <c:auto val="1"/>
        <c:lblAlgn val="ctr"/>
        <c:lblOffset val="100"/>
        <c:noMultiLvlLbl val="0"/>
      </c:catAx>
      <c:valAx>
        <c:axId val="201605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01605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Views: US National Archives YouTube Channel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0.13928061721194099"/>
          <c:w val="0.77952041764992197"/>
          <c:h val="0.78149424335898299"/>
        </c:manualLayout>
      </c:layout>
      <c:lineChart>
        <c:grouping val="standard"/>
        <c:varyColors val="0"/>
        <c:ser>
          <c:idx val="0"/>
          <c:order val="0"/>
          <c:tx>
            <c:strRef>
              <c:f>YouTube!$A$4</c:f>
              <c:strCache>
                <c:ptCount val="1"/>
                <c:pt idx="0">
                  <c:v>Views</c:v>
                </c:pt>
              </c:strCache>
            </c:strRef>
          </c:tx>
          <c:cat>
            <c:strRef>
              <c:f>YouTube!$BY$3:$CJ$3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YouTube!$BY$4:$CJ$4</c:f>
              <c:numCache>
                <c:formatCode>#,##0</c:formatCode>
                <c:ptCount val="12"/>
                <c:pt idx="0">
                  <c:v>160286</c:v>
                </c:pt>
                <c:pt idx="1">
                  <c:v>191954</c:v>
                </c:pt>
                <c:pt idx="2">
                  <c:v>193487</c:v>
                </c:pt>
                <c:pt idx="3">
                  <c:v>227713</c:v>
                </c:pt>
                <c:pt idx="4">
                  <c:v>207028</c:v>
                </c:pt>
                <c:pt idx="5">
                  <c:v>259286</c:v>
                </c:pt>
                <c:pt idx="6">
                  <c:v>188999</c:v>
                </c:pt>
                <c:pt idx="7">
                  <c:v>205711</c:v>
                </c:pt>
                <c:pt idx="8">
                  <c:v>222356</c:v>
                </c:pt>
                <c:pt idx="9">
                  <c:v>240338</c:v>
                </c:pt>
                <c:pt idx="10">
                  <c:v>281172</c:v>
                </c:pt>
                <c:pt idx="11">
                  <c:v>331571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49568"/>
        <c:axId val="239249960"/>
      </c:lineChart>
      <c:catAx>
        <c:axId val="2392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249960"/>
        <c:crosses val="autoZero"/>
        <c:auto val="1"/>
        <c:lblAlgn val="ctr"/>
        <c:lblOffset val="100"/>
        <c:noMultiLvlLbl val="0"/>
      </c:catAx>
      <c:valAx>
        <c:axId val="239249960"/>
        <c:scaling>
          <c:orientation val="minMax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Views (per month)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2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Unique Viewers: Blogs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4854186670648696E-2"/>
          <c:y val="2.2418099576288E-2"/>
          <c:w val="0.643764483804527"/>
          <c:h val="0.92699784566708898"/>
        </c:manualLayout>
      </c:layout>
      <c:lineChart>
        <c:grouping val="standard"/>
        <c:varyColors val="0"/>
        <c:ser>
          <c:idx val="0"/>
          <c:order val="0"/>
          <c:tx>
            <c:strRef>
              <c:f>Blogs!$A$4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Blogs!$BD$4:$BO$4</c:f>
              <c:numCache>
                <c:formatCode>#,##0</c:formatCode>
                <c:ptCount val="12"/>
                <c:pt idx="0">
                  <c:v>42</c:v>
                </c:pt>
                <c:pt idx="1">
                  <c:v>23</c:v>
                </c:pt>
                <c:pt idx="2">
                  <c:v>18</c:v>
                </c:pt>
                <c:pt idx="3">
                  <c:v>42</c:v>
                </c:pt>
                <c:pt idx="4">
                  <c:v>25</c:v>
                </c:pt>
                <c:pt idx="5">
                  <c:v>16</c:v>
                </c:pt>
                <c:pt idx="6">
                  <c:v>18</c:v>
                </c:pt>
                <c:pt idx="7">
                  <c:v>22</c:v>
                </c:pt>
                <c:pt idx="8">
                  <c:v>10</c:v>
                </c:pt>
                <c:pt idx="9">
                  <c:v>5</c:v>
                </c:pt>
                <c:pt idx="10">
                  <c:v>33</c:v>
                </c:pt>
                <c:pt idx="11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Blogs!$A$5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Blogs!$BD$5:$BO$5</c:f>
              <c:numCache>
                <c:formatCode>#,##0</c:formatCode>
                <c:ptCount val="12"/>
                <c:pt idx="0">
                  <c:v>355</c:v>
                </c:pt>
                <c:pt idx="1">
                  <c:v>268</c:v>
                </c:pt>
                <c:pt idx="2">
                  <c:v>453</c:v>
                </c:pt>
                <c:pt idx="3">
                  <c:v>673</c:v>
                </c:pt>
                <c:pt idx="4">
                  <c:v>515</c:v>
                </c:pt>
                <c:pt idx="5">
                  <c:v>250</c:v>
                </c:pt>
                <c:pt idx="6">
                  <c:v>213</c:v>
                </c:pt>
                <c:pt idx="7">
                  <c:v>163</c:v>
                </c:pt>
                <c:pt idx="8">
                  <c:v>251</c:v>
                </c:pt>
                <c:pt idx="9">
                  <c:v>340</c:v>
                </c:pt>
                <c:pt idx="10">
                  <c:v>314</c:v>
                </c:pt>
                <c:pt idx="11">
                  <c:v>339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Blogs!$A$11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Blogs!$BD$11:$BO$11</c:f>
            </c:numRef>
          </c:val>
          <c:smooth val="0"/>
        </c:ser>
        <c:ser>
          <c:idx val="9"/>
          <c:order val="3"/>
          <c:tx>
            <c:strRef>
              <c:f>Blogs!$A$12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Blogs!$BD$12:$BO$12</c:f>
            </c:numRef>
          </c:val>
          <c:smooth val="0"/>
        </c:ser>
        <c:ser>
          <c:idx val="13"/>
          <c:order val="4"/>
          <c:tx>
            <c:strRef>
              <c:f>Blogs!$A$15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Blogs!$BD$15:$BO$15</c:f>
              <c:numCache>
                <c:formatCode>#,##0</c:formatCode>
                <c:ptCount val="12"/>
                <c:pt idx="0">
                  <c:v>586</c:v>
                </c:pt>
                <c:pt idx="1">
                  <c:v>811</c:v>
                </c:pt>
                <c:pt idx="2">
                  <c:v>820</c:v>
                </c:pt>
                <c:pt idx="3">
                  <c:v>719</c:v>
                </c:pt>
                <c:pt idx="4">
                  <c:v>743</c:v>
                </c:pt>
                <c:pt idx="5">
                  <c:v>963</c:v>
                </c:pt>
                <c:pt idx="6">
                  <c:v>760</c:v>
                </c:pt>
                <c:pt idx="7">
                  <c:v>561</c:v>
                </c:pt>
                <c:pt idx="8">
                  <c:v>614</c:v>
                </c:pt>
                <c:pt idx="9">
                  <c:v>676</c:v>
                </c:pt>
                <c:pt idx="10">
                  <c:v>594</c:v>
                </c:pt>
                <c:pt idx="11">
                  <c:v>542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Blogs!$A$16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Blogs!$BD$16:$BO$16</c:f>
            </c:numRef>
          </c:val>
          <c:smooth val="0"/>
        </c:ser>
        <c:ser>
          <c:idx val="8"/>
          <c:order val="6"/>
          <c:tx>
            <c:strRef>
              <c:f>Blogs!$A$17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Blogs!$BD$17:$BO$17</c:f>
              <c:numCache>
                <c:formatCode>#,##0</c:formatCode>
                <c:ptCount val="12"/>
                <c:pt idx="0">
                  <c:v>1008</c:v>
                </c:pt>
                <c:pt idx="1">
                  <c:v>1169</c:v>
                </c:pt>
                <c:pt idx="2">
                  <c:v>1530</c:v>
                </c:pt>
                <c:pt idx="3">
                  <c:v>1338</c:v>
                </c:pt>
                <c:pt idx="4">
                  <c:v>3319</c:v>
                </c:pt>
                <c:pt idx="5">
                  <c:v>1689</c:v>
                </c:pt>
                <c:pt idx="6">
                  <c:v>1282</c:v>
                </c:pt>
                <c:pt idx="7">
                  <c:v>1192</c:v>
                </c:pt>
                <c:pt idx="8">
                  <c:v>1444</c:v>
                </c:pt>
                <c:pt idx="9">
                  <c:v>1054</c:v>
                </c:pt>
                <c:pt idx="10">
                  <c:v>1312</c:v>
                </c:pt>
                <c:pt idx="11">
                  <c:v>737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Blogs!$A$18</c:f>
              <c:strCache>
                <c:ptCount val="1"/>
                <c:pt idx="0">
                  <c:v>Prologue Blog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Blogs!$BD$18:$BO$18</c:f>
              <c:numCache>
                <c:formatCode>#,##0</c:formatCode>
                <c:ptCount val="12"/>
                <c:pt idx="0">
                  <c:v>20518</c:v>
                </c:pt>
                <c:pt idx="1">
                  <c:v>16793</c:v>
                </c:pt>
                <c:pt idx="2">
                  <c:v>11948</c:v>
                </c:pt>
                <c:pt idx="3">
                  <c:v>12592</c:v>
                </c:pt>
                <c:pt idx="4">
                  <c:v>13025</c:v>
                </c:pt>
                <c:pt idx="5">
                  <c:v>13092</c:v>
                </c:pt>
                <c:pt idx="6">
                  <c:v>13455</c:v>
                </c:pt>
                <c:pt idx="7">
                  <c:v>12417</c:v>
                </c:pt>
                <c:pt idx="8">
                  <c:v>8291</c:v>
                </c:pt>
                <c:pt idx="9">
                  <c:v>9137</c:v>
                </c:pt>
                <c:pt idx="10">
                  <c:v>7761</c:v>
                </c:pt>
                <c:pt idx="11">
                  <c:v>11495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Blogs!$A$20</c:f>
              <c:strCache>
                <c:ptCount val="1"/>
                <c:pt idx="0">
                  <c:v>The Text Message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Blogs!$BD$20:$BO$20</c:f>
              <c:numCache>
                <c:formatCode>#,##0</c:formatCode>
                <c:ptCount val="12"/>
                <c:pt idx="0">
                  <c:v>3265</c:v>
                </c:pt>
                <c:pt idx="1">
                  <c:v>3909</c:v>
                </c:pt>
                <c:pt idx="2">
                  <c:v>3515</c:v>
                </c:pt>
                <c:pt idx="3">
                  <c:v>4021</c:v>
                </c:pt>
                <c:pt idx="4">
                  <c:v>3516</c:v>
                </c:pt>
                <c:pt idx="5">
                  <c:v>3363</c:v>
                </c:pt>
                <c:pt idx="6">
                  <c:v>3877</c:v>
                </c:pt>
                <c:pt idx="7">
                  <c:v>3370</c:v>
                </c:pt>
                <c:pt idx="8">
                  <c:v>3032</c:v>
                </c:pt>
                <c:pt idx="9">
                  <c:v>3300</c:v>
                </c:pt>
                <c:pt idx="10">
                  <c:v>2891</c:v>
                </c:pt>
                <c:pt idx="11">
                  <c:v>3775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Blogs!$A$21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Blogs!$BD$21:$BO$21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50744"/>
        <c:axId val="239251136"/>
      </c:lineChart>
      <c:catAx>
        <c:axId val="23925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251136"/>
        <c:crosses val="autoZero"/>
        <c:auto val="1"/>
        <c:lblAlgn val="ctr"/>
        <c:lblOffset val="100"/>
        <c:noMultiLvlLbl val="0"/>
      </c:catAx>
      <c:valAx>
        <c:axId val="23925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Monthly Unique Viewers: The number of individuals who viewed our blog in a given month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250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74830549424299"/>
          <c:y val="2.85241627117566E-2"/>
          <c:w val="0.24625169450575701"/>
          <c:h val="0.741534902578047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Visits: Blogs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032908624385098E-2"/>
          <c:y val="3.3306069853790199E-2"/>
          <c:w val="0.61811083012996104"/>
          <c:h val="0.925219565471601"/>
        </c:manualLayout>
      </c:layout>
      <c:lineChart>
        <c:grouping val="standard"/>
        <c:varyColors val="0"/>
        <c:ser>
          <c:idx val="0"/>
          <c:order val="0"/>
          <c:tx>
            <c:strRef>
              <c:f>Blogs!$A$81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Blogs!$BR$81:$CC$81</c:f>
            </c:numRef>
          </c:val>
          <c:smooth val="0"/>
        </c:ser>
        <c:ser>
          <c:idx val="5"/>
          <c:order val="1"/>
          <c:tx>
            <c:strRef>
              <c:f>Blogs!$A$82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Blogs!$BR$82:$CC$82</c:f>
              <c:numCache>
                <c:formatCode>#,##0</c:formatCode>
                <c:ptCount val="12"/>
                <c:pt idx="0">
                  <c:v>303</c:v>
                </c:pt>
                <c:pt idx="1">
                  <c:v>599</c:v>
                </c:pt>
                <c:pt idx="2">
                  <c:v>661</c:v>
                </c:pt>
                <c:pt idx="3">
                  <c:v>276</c:v>
                </c:pt>
                <c:pt idx="4">
                  <c:v>203</c:v>
                </c:pt>
                <c:pt idx="5">
                  <c:v>138</c:v>
                </c:pt>
                <c:pt idx="6">
                  <c:v>112</c:v>
                </c:pt>
                <c:pt idx="7">
                  <c:v>100</c:v>
                </c:pt>
                <c:pt idx="8">
                  <c:v>378</c:v>
                </c:pt>
                <c:pt idx="9">
                  <c:v>300</c:v>
                </c:pt>
                <c:pt idx="10">
                  <c:v>126</c:v>
                </c:pt>
                <c:pt idx="11">
                  <c:v>115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Blogs!$A$83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Blogs!$BR$83:$CC$83</c:f>
              <c:numCache>
                <c:formatCode>#,##0</c:formatCode>
                <c:ptCount val="12"/>
                <c:pt idx="0">
                  <c:v>960</c:v>
                </c:pt>
                <c:pt idx="1">
                  <c:v>3274</c:v>
                </c:pt>
                <c:pt idx="2">
                  <c:v>5258</c:v>
                </c:pt>
                <c:pt idx="3">
                  <c:v>1732</c:v>
                </c:pt>
                <c:pt idx="4">
                  <c:v>1330</c:v>
                </c:pt>
                <c:pt idx="5">
                  <c:v>1332</c:v>
                </c:pt>
                <c:pt idx="6">
                  <c:v>1404</c:v>
                </c:pt>
                <c:pt idx="7">
                  <c:v>2723</c:v>
                </c:pt>
                <c:pt idx="8">
                  <c:v>1751</c:v>
                </c:pt>
                <c:pt idx="9">
                  <c:v>2243</c:v>
                </c:pt>
                <c:pt idx="10">
                  <c:v>1239</c:v>
                </c:pt>
                <c:pt idx="11">
                  <c:v>1773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Blogs!$A$84</c:f>
              <c:strCache>
                <c:ptCount val="1"/>
                <c:pt idx="0">
                  <c:v>Carter Chronicle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Blogs!$BR$84:$CC$84</c:f>
              <c:numCache>
                <c:formatCode>#,##0</c:formatCode>
                <c:ptCount val="12"/>
                <c:pt idx="0">
                  <c:v>420</c:v>
                </c:pt>
                <c:pt idx="1">
                  <c:v>180</c:v>
                </c:pt>
                <c:pt idx="2">
                  <c:v>187</c:v>
                </c:pt>
                <c:pt idx="3">
                  <c:v>240</c:v>
                </c:pt>
                <c:pt idx="4">
                  <c:v>174</c:v>
                </c:pt>
                <c:pt idx="5">
                  <c:v>137</c:v>
                </c:pt>
                <c:pt idx="6">
                  <c:v>358</c:v>
                </c:pt>
                <c:pt idx="7">
                  <c:v>103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Blogs!$A$85</c:f>
              <c:strCache>
                <c:ptCount val="1"/>
                <c:pt idx="0">
                  <c:v>Education Updates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Blogs!$BR$85:$CC$85</c:f>
              <c:numCache>
                <c:formatCode>#,##0</c:formatCode>
                <c:ptCount val="12"/>
                <c:pt idx="0">
                  <c:v>1991</c:v>
                </c:pt>
                <c:pt idx="1">
                  <c:v>2452</c:v>
                </c:pt>
                <c:pt idx="2">
                  <c:v>2428</c:v>
                </c:pt>
                <c:pt idx="3">
                  <c:v>2779</c:v>
                </c:pt>
                <c:pt idx="4">
                  <c:v>2494</c:v>
                </c:pt>
                <c:pt idx="5">
                  <c:v>2172</c:v>
                </c:pt>
                <c:pt idx="6">
                  <c:v>2175</c:v>
                </c:pt>
                <c:pt idx="7">
                  <c:v>1475</c:v>
                </c:pt>
                <c:pt idx="8">
                  <c:v>1273</c:v>
                </c:pt>
                <c:pt idx="9">
                  <c:v>2793</c:v>
                </c:pt>
                <c:pt idx="10">
                  <c:v>2877</c:v>
                </c:pt>
                <c:pt idx="11">
                  <c:v>2568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Blogs!$A$86</c:f>
              <c:strCache>
                <c:ptCount val="1"/>
                <c:pt idx="0">
                  <c:v>FOIA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Blogs!$BR$86:$CC$86</c:f>
              <c:numCache>
                <c:formatCode>#,##0</c:formatCode>
                <c:ptCount val="12"/>
                <c:pt idx="0">
                  <c:v>117</c:v>
                </c:pt>
                <c:pt idx="1">
                  <c:v>933</c:v>
                </c:pt>
                <c:pt idx="2">
                  <c:v>928</c:v>
                </c:pt>
                <c:pt idx="3">
                  <c:v>1125</c:v>
                </c:pt>
                <c:pt idx="4">
                  <c:v>1323</c:v>
                </c:pt>
                <c:pt idx="5">
                  <c:v>921</c:v>
                </c:pt>
                <c:pt idx="6">
                  <c:v>963</c:v>
                </c:pt>
                <c:pt idx="7">
                  <c:v>1061</c:v>
                </c:pt>
                <c:pt idx="8">
                  <c:v>946</c:v>
                </c:pt>
                <c:pt idx="9">
                  <c:v>895</c:v>
                </c:pt>
                <c:pt idx="10">
                  <c:v>784</c:v>
                </c:pt>
                <c:pt idx="11">
                  <c:v>887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Blogs!$A$87</c:f>
              <c:strCache>
                <c:ptCount val="1"/>
                <c:pt idx="0">
                  <c:v>Forward with Roosevelt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Blogs!$BR$87:$CC$87</c:f>
              <c:numCache>
                <c:formatCode>#,##0</c:formatCode>
                <c:ptCount val="12"/>
                <c:pt idx="0">
                  <c:v>39</c:v>
                </c:pt>
                <c:pt idx="1">
                  <c:v>6292</c:v>
                </c:pt>
                <c:pt idx="2">
                  <c:v>1072</c:v>
                </c:pt>
                <c:pt idx="3">
                  <c:v>937</c:v>
                </c:pt>
                <c:pt idx="4">
                  <c:v>12307</c:v>
                </c:pt>
                <c:pt idx="5">
                  <c:v>1455</c:v>
                </c:pt>
                <c:pt idx="6">
                  <c:v>1077</c:v>
                </c:pt>
                <c:pt idx="7">
                  <c:v>1365</c:v>
                </c:pt>
                <c:pt idx="8">
                  <c:v>2222</c:v>
                </c:pt>
                <c:pt idx="9">
                  <c:v>1246</c:v>
                </c:pt>
                <c:pt idx="10">
                  <c:v>2787</c:v>
                </c:pt>
                <c:pt idx="11">
                  <c:v>1206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Blogs!$A$88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Blogs!$BR$88:$CC$88</c:f>
            </c:numRef>
          </c:val>
          <c:smooth val="0"/>
        </c:ser>
        <c:ser>
          <c:idx val="9"/>
          <c:order val="8"/>
          <c:tx>
            <c:strRef>
              <c:f>Blogs!$A$89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Blogs!$BR$89:$CC$89</c:f>
            </c:numRef>
          </c:val>
          <c:smooth val="0"/>
        </c:ser>
        <c:ser>
          <c:idx val="11"/>
          <c:order val="9"/>
          <c:tx>
            <c:strRef>
              <c:f>Blogs!$A$90</c:f>
              <c:strCache>
                <c:ptCount val="1"/>
                <c:pt idx="0">
                  <c:v>Hoover Heads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Blogs!$BR$90:$CC$90</c:f>
              <c:numCache>
                <c:formatCode>#,##0</c:formatCode>
                <c:ptCount val="12"/>
                <c:pt idx="0">
                  <c:v>61</c:v>
                </c:pt>
                <c:pt idx="1">
                  <c:v>6107</c:v>
                </c:pt>
                <c:pt idx="2">
                  <c:v>2672</c:v>
                </c:pt>
                <c:pt idx="3">
                  <c:v>443</c:v>
                </c:pt>
                <c:pt idx="4">
                  <c:v>487</c:v>
                </c:pt>
                <c:pt idx="5">
                  <c:v>833</c:v>
                </c:pt>
                <c:pt idx="6">
                  <c:v>726</c:v>
                </c:pt>
                <c:pt idx="7">
                  <c:v>697</c:v>
                </c:pt>
                <c:pt idx="8">
                  <c:v>617</c:v>
                </c:pt>
                <c:pt idx="9">
                  <c:v>2407</c:v>
                </c:pt>
                <c:pt idx="10">
                  <c:v>1857</c:v>
                </c:pt>
                <c:pt idx="11">
                  <c:v>1322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Blogs!$A$91</c:f>
              <c:strCache>
                <c:ptCount val="1"/>
                <c:pt idx="0">
                  <c:v>Unwritten Record (formerly Media Matters)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Blogs!$BR$91:$CC$91</c:f>
              <c:numCache>
                <c:formatCode>#,##0</c:formatCode>
                <c:ptCount val="12"/>
                <c:pt idx="0">
                  <c:v>7572</c:v>
                </c:pt>
                <c:pt idx="1">
                  <c:v>6424</c:v>
                </c:pt>
                <c:pt idx="2">
                  <c:v>6102</c:v>
                </c:pt>
                <c:pt idx="3">
                  <c:v>6460</c:v>
                </c:pt>
                <c:pt idx="4">
                  <c:v>10152</c:v>
                </c:pt>
                <c:pt idx="5">
                  <c:v>7809</c:v>
                </c:pt>
                <c:pt idx="6">
                  <c:v>8308</c:v>
                </c:pt>
                <c:pt idx="7">
                  <c:v>4612</c:v>
                </c:pt>
                <c:pt idx="8">
                  <c:v>6545</c:v>
                </c:pt>
                <c:pt idx="9">
                  <c:v>5328</c:v>
                </c:pt>
                <c:pt idx="10">
                  <c:v>8631</c:v>
                </c:pt>
                <c:pt idx="11">
                  <c:v>7131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Blogs!$A$92</c:f>
              <c:strCache>
                <c:ptCount val="1"/>
                <c:pt idx="0">
                  <c:v>NARAtions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Blogs!$BR$92:$CC$92</c:f>
              <c:numCache>
                <c:formatCode>#,##0</c:formatCode>
                <c:ptCount val="12"/>
                <c:pt idx="0">
                  <c:v>1736</c:v>
                </c:pt>
                <c:pt idx="1">
                  <c:v>1815</c:v>
                </c:pt>
                <c:pt idx="2">
                  <c:v>2457</c:v>
                </c:pt>
                <c:pt idx="3">
                  <c:v>2091</c:v>
                </c:pt>
                <c:pt idx="4">
                  <c:v>1847</c:v>
                </c:pt>
                <c:pt idx="5">
                  <c:v>1901</c:v>
                </c:pt>
                <c:pt idx="6">
                  <c:v>2787</c:v>
                </c:pt>
                <c:pt idx="7">
                  <c:v>3279</c:v>
                </c:pt>
                <c:pt idx="8">
                  <c:v>3036</c:v>
                </c:pt>
                <c:pt idx="9">
                  <c:v>3764</c:v>
                </c:pt>
                <c:pt idx="10">
                  <c:v>1851</c:v>
                </c:pt>
                <c:pt idx="11">
                  <c:v>1652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Blogs!$A$93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Blogs!$BR$93:$CC$93</c:f>
              <c:numCache>
                <c:formatCode>#,##0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739</c:v>
                </c:pt>
                <c:pt idx="3">
                  <c:v>589</c:v>
                </c:pt>
                <c:pt idx="4">
                  <c:v>462</c:v>
                </c:pt>
                <c:pt idx="5">
                  <c:v>440</c:v>
                </c:pt>
                <c:pt idx="6">
                  <c:v>362</c:v>
                </c:pt>
                <c:pt idx="7">
                  <c:v>383</c:v>
                </c:pt>
                <c:pt idx="8">
                  <c:v>525</c:v>
                </c:pt>
                <c:pt idx="9">
                  <c:v>445</c:v>
                </c:pt>
                <c:pt idx="10">
                  <c:v>467</c:v>
                </c:pt>
                <c:pt idx="11">
                  <c:v>406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Blogs!$A$94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Blogs!$BR$94:$CC$94</c:f>
            </c:numRef>
          </c:val>
          <c:smooth val="0"/>
        </c:ser>
        <c:ser>
          <c:idx val="8"/>
          <c:order val="14"/>
          <c:tx>
            <c:strRef>
              <c:f>Blogs!$A$95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Blogs!$BR$95:$CC$95</c:f>
              <c:numCache>
                <c:formatCode>#,##0</c:formatCode>
                <c:ptCount val="12"/>
                <c:pt idx="4">
                  <c:v>45</c:v>
                </c:pt>
                <c:pt idx="5">
                  <c:v>517</c:v>
                </c:pt>
                <c:pt idx="6">
                  <c:v>277</c:v>
                </c:pt>
                <c:pt idx="7">
                  <c:v>1265</c:v>
                </c:pt>
                <c:pt idx="8">
                  <c:v>765</c:v>
                </c:pt>
                <c:pt idx="9">
                  <c:v>295</c:v>
                </c:pt>
                <c:pt idx="10">
                  <c:v>449</c:v>
                </c:pt>
                <c:pt idx="11">
                  <c:v>532</c:v>
                </c:pt>
              </c:numCache>
            </c:numRef>
          </c:val>
          <c:smooth val="0"/>
        </c:ser>
        <c:ser>
          <c:idx val="10"/>
          <c:order val="15"/>
          <c:tx>
            <c:strRef>
              <c:f>Blogs!$A$96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Blogs!$BR$96:$CC$96</c:f>
              <c:numCache>
                <c:formatCode>#,##0</c:formatCode>
                <c:ptCount val="12"/>
                <c:pt idx="0">
                  <c:v>1150</c:v>
                </c:pt>
                <c:pt idx="1">
                  <c:v>2729</c:v>
                </c:pt>
                <c:pt idx="2">
                  <c:v>3118</c:v>
                </c:pt>
                <c:pt idx="3">
                  <c:v>1753</c:v>
                </c:pt>
                <c:pt idx="4">
                  <c:v>1410</c:v>
                </c:pt>
                <c:pt idx="5">
                  <c:v>2086</c:v>
                </c:pt>
                <c:pt idx="6">
                  <c:v>1427</c:v>
                </c:pt>
                <c:pt idx="7">
                  <c:v>978</c:v>
                </c:pt>
                <c:pt idx="8">
                  <c:v>1565</c:v>
                </c:pt>
                <c:pt idx="9">
                  <c:v>565</c:v>
                </c:pt>
                <c:pt idx="10">
                  <c:v>2821</c:v>
                </c:pt>
                <c:pt idx="11">
                  <c:v>2296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Blogs!$A$97</c:f>
              <c:strCache>
                <c:ptCount val="1"/>
                <c:pt idx="0">
                  <c:v>Prologue Blog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Blogs!$BR$97:$CC$97</c:f>
              <c:numCache>
                <c:formatCode>#,##0</c:formatCode>
                <c:ptCount val="12"/>
                <c:pt idx="0">
                  <c:v>12065</c:v>
                </c:pt>
                <c:pt idx="1">
                  <c:v>7472</c:v>
                </c:pt>
                <c:pt idx="2">
                  <c:v>14174</c:v>
                </c:pt>
                <c:pt idx="3">
                  <c:v>17329</c:v>
                </c:pt>
                <c:pt idx="4">
                  <c:v>14717</c:v>
                </c:pt>
                <c:pt idx="5">
                  <c:v>11671</c:v>
                </c:pt>
                <c:pt idx="6">
                  <c:v>9210</c:v>
                </c:pt>
                <c:pt idx="7">
                  <c:v>13251</c:v>
                </c:pt>
                <c:pt idx="8">
                  <c:v>11186</c:v>
                </c:pt>
                <c:pt idx="9">
                  <c:v>14893</c:v>
                </c:pt>
                <c:pt idx="10">
                  <c:v>19460</c:v>
                </c:pt>
                <c:pt idx="11">
                  <c:v>21433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Blogs!$A$98</c:f>
              <c:strCache>
                <c:ptCount val="1"/>
                <c:pt idx="0">
                  <c:v>Records Express Blog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Blogs!$BR$98:$CC$98</c:f>
              <c:numCache>
                <c:formatCode>#,##0</c:formatCode>
                <c:ptCount val="12"/>
                <c:pt idx="0">
                  <c:v>1163</c:v>
                </c:pt>
                <c:pt idx="1">
                  <c:v>1450</c:v>
                </c:pt>
                <c:pt idx="2">
                  <c:v>1105</c:v>
                </c:pt>
                <c:pt idx="3">
                  <c:v>1291</c:v>
                </c:pt>
                <c:pt idx="4">
                  <c:v>1719</c:v>
                </c:pt>
                <c:pt idx="5">
                  <c:v>1038</c:v>
                </c:pt>
                <c:pt idx="6">
                  <c:v>917</c:v>
                </c:pt>
                <c:pt idx="7">
                  <c:v>1084</c:v>
                </c:pt>
                <c:pt idx="8">
                  <c:v>1401</c:v>
                </c:pt>
                <c:pt idx="9">
                  <c:v>1291</c:v>
                </c:pt>
                <c:pt idx="10">
                  <c:v>1171</c:v>
                </c:pt>
                <c:pt idx="11">
                  <c:v>1169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Blogs!$A$99</c:f>
              <c:strCache>
                <c:ptCount val="1"/>
                <c:pt idx="0">
                  <c:v>The Text Message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Blogs!$BR$99:$CC$99</c:f>
              <c:numCache>
                <c:formatCode>#,##0</c:formatCode>
                <c:ptCount val="12"/>
                <c:pt idx="0">
                  <c:v>8904</c:v>
                </c:pt>
                <c:pt idx="1">
                  <c:v>5349</c:v>
                </c:pt>
                <c:pt idx="2">
                  <c:v>5068</c:v>
                </c:pt>
                <c:pt idx="3">
                  <c:v>4673</c:v>
                </c:pt>
                <c:pt idx="4">
                  <c:v>6650</c:v>
                </c:pt>
                <c:pt idx="5">
                  <c:v>3867</c:v>
                </c:pt>
                <c:pt idx="6">
                  <c:v>4278</c:v>
                </c:pt>
                <c:pt idx="7">
                  <c:v>4176</c:v>
                </c:pt>
                <c:pt idx="8">
                  <c:v>2852</c:v>
                </c:pt>
                <c:pt idx="9">
                  <c:v>3908</c:v>
                </c:pt>
                <c:pt idx="10">
                  <c:v>4422</c:v>
                </c:pt>
                <c:pt idx="11">
                  <c:v>4742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Blogs!$A$100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Blogs!$BR$100:$CC$100</c:f>
            </c:numRef>
          </c:val>
          <c:smooth val="0"/>
        </c:ser>
        <c:ser>
          <c:idx val="20"/>
          <c:order val="20"/>
          <c:tx>
            <c:strRef>
              <c:f>Blogs!$A$101</c:f>
              <c:strCache>
                <c:ptCount val="1"/>
                <c:pt idx="0">
                  <c:v>Transforming Classification (PIDB)</c:v>
                </c:pt>
              </c:strCache>
            </c:strRef>
          </c:tx>
          <c:cat>
            <c:strRef>
              <c:f>Blogs!$BR$80:$CC$80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Blogs!$BR$101:$CC$101</c:f>
              <c:numCache>
                <c:formatCode>#,##0</c:formatCode>
                <c:ptCount val="12"/>
                <c:pt idx="0">
                  <c:v>181</c:v>
                </c:pt>
                <c:pt idx="1">
                  <c:v>167</c:v>
                </c:pt>
                <c:pt idx="2">
                  <c:v>233</c:v>
                </c:pt>
                <c:pt idx="3">
                  <c:v>211</c:v>
                </c:pt>
                <c:pt idx="4">
                  <c:v>247</c:v>
                </c:pt>
                <c:pt idx="5">
                  <c:v>239</c:v>
                </c:pt>
                <c:pt idx="6">
                  <c:v>237</c:v>
                </c:pt>
                <c:pt idx="7">
                  <c:v>162</c:v>
                </c:pt>
                <c:pt idx="8">
                  <c:v>176</c:v>
                </c:pt>
                <c:pt idx="9">
                  <c:v>124</c:v>
                </c:pt>
                <c:pt idx="10">
                  <c:v>120</c:v>
                </c:pt>
                <c:pt idx="11">
                  <c:v>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77760"/>
        <c:axId val="282078152"/>
      </c:lineChart>
      <c:catAx>
        <c:axId val="2820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2078152"/>
        <c:crosses val="autoZero"/>
        <c:auto val="1"/>
        <c:lblAlgn val="ctr"/>
        <c:lblOffset val="100"/>
        <c:noMultiLvlLbl val="0"/>
      </c:catAx>
      <c:valAx>
        <c:axId val="282078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The number of individual sessions initiated by all visitors to your site (i.e., if a user is inactive on your site for 30+ minutes, future activity is attributed to a new session)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207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06156241143496"/>
          <c:y val="4.5819420652689E-2"/>
          <c:w val="0.24693843587764"/>
          <c:h val="0.659839341347291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Pageviews:</a:t>
            </a:r>
            <a:r>
              <a:rPr lang="en-US" baseline="0"/>
              <a:t> Blogs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32782525546601"/>
          <c:y val="2.25025945442675E-2"/>
          <c:w val="0.64250340208199996"/>
          <c:h val="0.92672269680035202"/>
        </c:manualLayout>
      </c:layout>
      <c:lineChart>
        <c:grouping val="standard"/>
        <c:varyColors val="0"/>
        <c:ser>
          <c:idx val="0"/>
          <c:order val="0"/>
          <c:tx>
            <c:strRef>
              <c:f>Blogs!$A$54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Blogs!$BR$54:$CC$54</c:f>
            </c:numRef>
          </c:val>
          <c:smooth val="0"/>
        </c:ser>
        <c:ser>
          <c:idx val="5"/>
          <c:order val="1"/>
          <c:tx>
            <c:strRef>
              <c:f>Blogs!$A$55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Blogs!$BR$55:$CC$55</c:f>
              <c:numCache>
                <c:formatCode>#,##0</c:formatCode>
                <c:ptCount val="12"/>
                <c:pt idx="0">
                  <c:v>482</c:v>
                </c:pt>
                <c:pt idx="1">
                  <c:v>882</c:v>
                </c:pt>
                <c:pt idx="2">
                  <c:v>1211</c:v>
                </c:pt>
                <c:pt idx="3">
                  <c:v>419</c:v>
                </c:pt>
                <c:pt idx="4">
                  <c:v>331</c:v>
                </c:pt>
                <c:pt idx="5">
                  <c:v>209</c:v>
                </c:pt>
                <c:pt idx="6">
                  <c:v>164</c:v>
                </c:pt>
                <c:pt idx="7">
                  <c:v>143</c:v>
                </c:pt>
                <c:pt idx="8">
                  <c:v>592</c:v>
                </c:pt>
                <c:pt idx="9">
                  <c:v>385</c:v>
                </c:pt>
                <c:pt idx="10">
                  <c:v>202</c:v>
                </c:pt>
                <c:pt idx="11">
                  <c:v>166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Blogs!$A$56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Blogs!$BR$56:$CC$56</c:f>
              <c:numCache>
                <c:formatCode>#,##0</c:formatCode>
                <c:ptCount val="12"/>
                <c:pt idx="0">
                  <c:v>1711</c:v>
                </c:pt>
                <c:pt idx="1">
                  <c:v>5079</c:v>
                </c:pt>
                <c:pt idx="2">
                  <c:v>8420</c:v>
                </c:pt>
                <c:pt idx="3">
                  <c:v>3111</c:v>
                </c:pt>
                <c:pt idx="4">
                  <c:v>2290</c:v>
                </c:pt>
                <c:pt idx="5">
                  <c:v>2528</c:v>
                </c:pt>
                <c:pt idx="6">
                  <c:v>2563</c:v>
                </c:pt>
                <c:pt idx="7">
                  <c:v>4304</c:v>
                </c:pt>
                <c:pt idx="8">
                  <c:v>3128</c:v>
                </c:pt>
                <c:pt idx="9">
                  <c:v>3464</c:v>
                </c:pt>
                <c:pt idx="10">
                  <c:v>2044</c:v>
                </c:pt>
                <c:pt idx="11">
                  <c:v>2833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Blogs!$A$57</c:f>
              <c:strCache>
                <c:ptCount val="1"/>
                <c:pt idx="0">
                  <c:v>Carter Chronicle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Blogs!$BR$57:$CC$57</c:f>
              <c:numCache>
                <c:formatCode>#,##0</c:formatCode>
                <c:ptCount val="12"/>
                <c:pt idx="0">
                  <c:v>595</c:v>
                </c:pt>
                <c:pt idx="1">
                  <c:v>262</c:v>
                </c:pt>
                <c:pt idx="2">
                  <c:v>371</c:v>
                </c:pt>
                <c:pt idx="3">
                  <c:v>337</c:v>
                </c:pt>
                <c:pt idx="4">
                  <c:v>290</c:v>
                </c:pt>
                <c:pt idx="5">
                  <c:v>198</c:v>
                </c:pt>
                <c:pt idx="6">
                  <c:v>490</c:v>
                </c:pt>
                <c:pt idx="7">
                  <c:v>144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Blogs!$A$58</c:f>
              <c:strCache>
                <c:ptCount val="1"/>
                <c:pt idx="0">
                  <c:v>Education Updates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Blogs!$BR$58:$CC$58</c:f>
              <c:numCache>
                <c:formatCode>#,##0</c:formatCode>
                <c:ptCount val="12"/>
                <c:pt idx="0">
                  <c:v>3426</c:v>
                </c:pt>
                <c:pt idx="1">
                  <c:v>4368</c:v>
                </c:pt>
                <c:pt idx="2">
                  <c:v>4573</c:v>
                </c:pt>
                <c:pt idx="3">
                  <c:v>4694</c:v>
                </c:pt>
                <c:pt idx="4">
                  <c:v>4964</c:v>
                </c:pt>
                <c:pt idx="5">
                  <c:v>3915</c:v>
                </c:pt>
                <c:pt idx="6">
                  <c:v>4057</c:v>
                </c:pt>
                <c:pt idx="7">
                  <c:v>2575</c:v>
                </c:pt>
                <c:pt idx="8">
                  <c:v>2388</c:v>
                </c:pt>
                <c:pt idx="9">
                  <c:v>4536</c:v>
                </c:pt>
                <c:pt idx="10">
                  <c:v>4681</c:v>
                </c:pt>
                <c:pt idx="11">
                  <c:v>4396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Blogs!$A$59</c:f>
              <c:strCache>
                <c:ptCount val="1"/>
                <c:pt idx="0">
                  <c:v>FOIA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Blogs!$BR$59:$CC$59</c:f>
              <c:numCache>
                <c:formatCode>#,##0</c:formatCode>
                <c:ptCount val="12"/>
                <c:pt idx="0">
                  <c:v>156</c:v>
                </c:pt>
                <c:pt idx="1">
                  <c:v>1645</c:v>
                </c:pt>
                <c:pt idx="2">
                  <c:v>1708</c:v>
                </c:pt>
                <c:pt idx="3">
                  <c:v>2169</c:v>
                </c:pt>
                <c:pt idx="4">
                  <c:v>2121</c:v>
                </c:pt>
                <c:pt idx="5">
                  <c:v>1600</c:v>
                </c:pt>
                <c:pt idx="6">
                  <c:v>1497</c:v>
                </c:pt>
                <c:pt idx="7">
                  <c:v>1858</c:v>
                </c:pt>
                <c:pt idx="8">
                  <c:v>1609</c:v>
                </c:pt>
                <c:pt idx="9">
                  <c:v>1523</c:v>
                </c:pt>
                <c:pt idx="10">
                  <c:v>1222</c:v>
                </c:pt>
                <c:pt idx="11">
                  <c:v>1375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Blogs!$A$60</c:f>
              <c:strCache>
                <c:ptCount val="1"/>
                <c:pt idx="0">
                  <c:v>Forward with Roosevelt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Blogs!$BR$60:$CC$60</c:f>
              <c:numCache>
                <c:formatCode>#,##0</c:formatCode>
                <c:ptCount val="12"/>
                <c:pt idx="0">
                  <c:v>59</c:v>
                </c:pt>
                <c:pt idx="1">
                  <c:v>9370</c:v>
                </c:pt>
                <c:pt idx="2">
                  <c:v>1692</c:v>
                </c:pt>
                <c:pt idx="3">
                  <c:v>1910</c:v>
                </c:pt>
                <c:pt idx="4">
                  <c:v>14004</c:v>
                </c:pt>
                <c:pt idx="5">
                  <c:v>2290</c:v>
                </c:pt>
                <c:pt idx="6">
                  <c:v>1929</c:v>
                </c:pt>
                <c:pt idx="7">
                  <c:v>2190</c:v>
                </c:pt>
                <c:pt idx="8">
                  <c:v>4105</c:v>
                </c:pt>
                <c:pt idx="9">
                  <c:v>2162</c:v>
                </c:pt>
                <c:pt idx="10">
                  <c:v>4021</c:v>
                </c:pt>
                <c:pt idx="11">
                  <c:v>2098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Blogs!$A$61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Blogs!$BR$61:$CC$61</c:f>
            </c:numRef>
          </c:val>
          <c:smooth val="0"/>
        </c:ser>
        <c:ser>
          <c:idx val="9"/>
          <c:order val="8"/>
          <c:tx>
            <c:strRef>
              <c:f>Blogs!$A$62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Blogs!$BR$62:$CC$62</c:f>
            </c:numRef>
          </c:val>
          <c:smooth val="0"/>
        </c:ser>
        <c:ser>
          <c:idx val="11"/>
          <c:order val="9"/>
          <c:tx>
            <c:strRef>
              <c:f>Blogs!$A$63</c:f>
              <c:strCache>
                <c:ptCount val="1"/>
                <c:pt idx="0">
                  <c:v>Hoover Heads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Blogs!$BR$63:$CC$63</c:f>
              <c:numCache>
                <c:formatCode>#,##0</c:formatCode>
                <c:ptCount val="12"/>
                <c:pt idx="0">
                  <c:v>87</c:v>
                </c:pt>
                <c:pt idx="1">
                  <c:v>7093</c:v>
                </c:pt>
                <c:pt idx="2">
                  <c:v>3281</c:v>
                </c:pt>
                <c:pt idx="3">
                  <c:v>803</c:v>
                </c:pt>
                <c:pt idx="4">
                  <c:v>818</c:v>
                </c:pt>
                <c:pt idx="5">
                  <c:v>1171</c:v>
                </c:pt>
                <c:pt idx="6">
                  <c:v>1026</c:v>
                </c:pt>
                <c:pt idx="7">
                  <c:v>1011</c:v>
                </c:pt>
                <c:pt idx="8">
                  <c:v>863</c:v>
                </c:pt>
                <c:pt idx="9">
                  <c:v>3067</c:v>
                </c:pt>
                <c:pt idx="10">
                  <c:v>2395</c:v>
                </c:pt>
                <c:pt idx="11">
                  <c:v>1886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Blogs!$A$64</c:f>
              <c:strCache>
                <c:ptCount val="1"/>
                <c:pt idx="0">
                  <c:v>Unwritten Record (formerly Media Matters)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Blogs!$BR$64:$CC$64</c:f>
              <c:numCache>
                <c:formatCode>#,##0</c:formatCode>
                <c:ptCount val="12"/>
                <c:pt idx="0">
                  <c:v>12311</c:v>
                </c:pt>
                <c:pt idx="1">
                  <c:v>12979</c:v>
                </c:pt>
                <c:pt idx="2">
                  <c:v>11463</c:v>
                </c:pt>
                <c:pt idx="3">
                  <c:v>13799</c:v>
                </c:pt>
                <c:pt idx="4">
                  <c:v>29996</c:v>
                </c:pt>
                <c:pt idx="5">
                  <c:v>18233</c:v>
                </c:pt>
                <c:pt idx="6">
                  <c:v>16226</c:v>
                </c:pt>
                <c:pt idx="7">
                  <c:v>9228</c:v>
                </c:pt>
                <c:pt idx="8">
                  <c:v>20618</c:v>
                </c:pt>
                <c:pt idx="9">
                  <c:v>11218</c:v>
                </c:pt>
                <c:pt idx="10">
                  <c:v>17981</c:v>
                </c:pt>
                <c:pt idx="11">
                  <c:v>14360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Blogs!$A$65</c:f>
              <c:strCache>
                <c:ptCount val="1"/>
                <c:pt idx="0">
                  <c:v>NARAtions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Blogs!$BR$65:$CC$65</c:f>
              <c:numCache>
                <c:formatCode>#,##0</c:formatCode>
                <c:ptCount val="12"/>
                <c:pt idx="0">
                  <c:v>3303</c:v>
                </c:pt>
                <c:pt idx="1">
                  <c:v>3378</c:v>
                </c:pt>
                <c:pt idx="2">
                  <c:v>4568</c:v>
                </c:pt>
                <c:pt idx="3">
                  <c:v>3950</c:v>
                </c:pt>
                <c:pt idx="4">
                  <c:v>3311</c:v>
                </c:pt>
                <c:pt idx="5">
                  <c:v>3632</c:v>
                </c:pt>
                <c:pt idx="6">
                  <c:v>4472</c:v>
                </c:pt>
                <c:pt idx="7">
                  <c:v>5661</c:v>
                </c:pt>
                <c:pt idx="8">
                  <c:v>5155</c:v>
                </c:pt>
                <c:pt idx="9">
                  <c:v>5972</c:v>
                </c:pt>
                <c:pt idx="10">
                  <c:v>3361</c:v>
                </c:pt>
                <c:pt idx="11">
                  <c:v>2674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Blogs!$A$66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Blogs!$BR$66:$CC$66</c:f>
              <c:numCache>
                <c:formatCode>#,##0</c:formatCode>
                <c:ptCount val="12"/>
                <c:pt idx="4">
                  <c:v>78</c:v>
                </c:pt>
                <c:pt idx="5">
                  <c:v>715</c:v>
                </c:pt>
                <c:pt idx="6">
                  <c:v>415</c:v>
                </c:pt>
                <c:pt idx="7">
                  <c:v>1823</c:v>
                </c:pt>
                <c:pt idx="8">
                  <c:v>1031</c:v>
                </c:pt>
                <c:pt idx="9">
                  <c:v>529</c:v>
                </c:pt>
                <c:pt idx="10">
                  <c:v>797</c:v>
                </c:pt>
                <c:pt idx="11">
                  <c:v>745</c:v>
                </c:pt>
              </c:numCache>
            </c:numRef>
          </c:val>
          <c:smooth val="0"/>
        </c:ser>
        <c:ser>
          <c:idx val="8"/>
          <c:order val="13"/>
          <c:tx>
            <c:strRef>
              <c:f>Blogs!$A$67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Blogs!$BR$67:$CC$67</c:f>
              <c:numCache>
                <c:formatCode>#,##0</c:formatCode>
                <c:ptCount val="12"/>
                <c:pt idx="0">
                  <c:v>1011</c:v>
                </c:pt>
                <c:pt idx="1">
                  <c:v>1166</c:v>
                </c:pt>
                <c:pt idx="2">
                  <c:v>1461</c:v>
                </c:pt>
                <c:pt idx="3">
                  <c:v>1319</c:v>
                </c:pt>
                <c:pt idx="4">
                  <c:v>892</c:v>
                </c:pt>
                <c:pt idx="5">
                  <c:v>958</c:v>
                </c:pt>
                <c:pt idx="6">
                  <c:v>855</c:v>
                </c:pt>
                <c:pt idx="7">
                  <c:v>828</c:v>
                </c:pt>
                <c:pt idx="8">
                  <c:v>976</c:v>
                </c:pt>
                <c:pt idx="9">
                  <c:v>1069</c:v>
                </c:pt>
                <c:pt idx="10">
                  <c:v>1007</c:v>
                </c:pt>
                <c:pt idx="11">
                  <c:v>950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Blogs!$A$68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Blogs!$BR$68:$CC$68</c:f>
            </c:numRef>
          </c:val>
          <c:smooth val="0"/>
        </c:ser>
        <c:ser>
          <c:idx val="10"/>
          <c:order val="15"/>
          <c:tx>
            <c:strRef>
              <c:f>Blogs!$A$69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Blogs!$BR$69:$CC$69</c:f>
              <c:numCache>
                <c:formatCode>#,##0</c:formatCode>
                <c:ptCount val="12"/>
                <c:pt idx="0">
                  <c:v>2973</c:v>
                </c:pt>
                <c:pt idx="1">
                  <c:v>6231</c:v>
                </c:pt>
                <c:pt idx="2">
                  <c:v>7363</c:v>
                </c:pt>
                <c:pt idx="3">
                  <c:v>4460</c:v>
                </c:pt>
                <c:pt idx="4">
                  <c:v>3282</c:v>
                </c:pt>
                <c:pt idx="5">
                  <c:v>5608</c:v>
                </c:pt>
                <c:pt idx="6">
                  <c:v>3769</c:v>
                </c:pt>
                <c:pt idx="7">
                  <c:v>2466</c:v>
                </c:pt>
                <c:pt idx="8">
                  <c:v>3905</c:v>
                </c:pt>
                <c:pt idx="9">
                  <c:v>1547</c:v>
                </c:pt>
                <c:pt idx="10">
                  <c:v>7930</c:v>
                </c:pt>
                <c:pt idx="11">
                  <c:v>7282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Blogs!$A$70</c:f>
              <c:strCache>
                <c:ptCount val="1"/>
                <c:pt idx="0">
                  <c:v>Prologue Blog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Blogs!$BR$70:$CC$70</c:f>
              <c:numCache>
                <c:formatCode>#,##0</c:formatCode>
                <c:ptCount val="12"/>
                <c:pt idx="0">
                  <c:v>19863</c:v>
                </c:pt>
                <c:pt idx="1">
                  <c:v>11711</c:v>
                </c:pt>
                <c:pt idx="2">
                  <c:v>23081</c:v>
                </c:pt>
                <c:pt idx="3">
                  <c:v>26387</c:v>
                </c:pt>
                <c:pt idx="4">
                  <c:v>22164</c:v>
                </c:pt>
                <c:pt idx="5">
                  <c:v>19536</c:v>
                </c:pt>
                <c:pt idx="6">
                  <c:v>15051</c:v>
                </c:pt>
                <c:pt idx="7">
                  <c:v>19382</c:v>
                </c:pt>
                <c:pt idx="8">
                  <c:v>17918</c:v>
                </c:pt>
                <c:pt idx="9">
                  <c:v>23701</c:v>
                </c:pt>
                <c:pt idx="10">
                  <c:v>29010</c:v>
                </c:pt>
                <c:pt idx="11">
                  <c:v>31527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Blogs!$A$71</c:f>
              <c:strCache>
                <c:ptCount val="1"/>
                <c:pt idx="0">
                  <c:v>Records Express Blog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Blogs!$BR$71:$CC$71</c:f>
              <c:numCache>
                <c:formatCode>#,##0</c:formatCode>
                <c:ptCount val="12"/>
                <c:pt idx="0">
                  <c:v>2603</c:v>
                </c:pt>
                <c:pt idx="1">
                  <c:v>3201</c:v>
                </c:pt>
                <c:pt idx="2">
                  <c:v>2699</c:v>
                </c:pt>
                <c:pt idx="3">
                  <c:v>2870</c:v>
                </c:pt>
                <c:pt idx="4">
                  <c:v>3341</c:v>
                </c:pt>
                <c:pt idx="5">
                  <c:v>2260</c:v>
                </c:pt>
                <c:pt idx="6">
                  <c:v>2120</c:v>
                </c:pt>
                <c:pt idx="7">
                  <c:v>2488</c:v>
                </c:pt>
                <c:pt idx="8">
                  <c:v>3065</c:v>
                </c:pt>
                <c:pt idx="9">
                  <c:v>2918</c:v>
                </c:pt>
                <c:pt idx="10">
                  <c:v>2353</c:v>
                </c:pt>
                <c:pt idx="11">
                  <c:v>2534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Blogs!$A$72</c:f>
              <c:strCache>
                <c:ptCount val="1"/>
                <c:pt idx="0">
                  <c:v>The Text Message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Blogs!$BR$72:$CC$72</c:f>
              <c:numCache>
                <c:formatCode>#,##0</c:formatCode>
                <c:ptCount val="12"/>
                <c:pt idx="0">
                  <c:v>21456</c:v>
                </c:pt>
                <c:pt idx="1">
                  <c:v>12311</c:v>
                </c:pt>
                <c:pt idx="2">
                  <c:v>12822</c:v>
                </c:pt>
                <c:pt idx="3">
                  <c:v>9385</c:v>
                </c:pt>
                <c:pt idx="4">
                  <c:v>12104</c:v>
                </c:pt>
                <c:pt idx="5">
                  <c:v>8671</c:v>
                </c:pt>
                <c:pt idx="6">
                  <c:v>10355</c:v>
                </c:pt>
                <c:pt idx="7">
                  <c:v>10127</c:v>
                </c:pt>
                <c:pt idx="8">
                  <c:v>7260</c:v>
                </c:pt>
                <c:pt idx="9">
                  <c:v>8877</c:v>
                </c:pt>
                <c:pt idx="10">
                  <c:v>9270</c:v>
                </c:pt>
                <c:pt idx="11">
                  <c:v>10283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Blogs!$A$73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Blogs!$BR$73:$CC$73</c:f>
            </c:numRef>
          </c:val>
          <c:smooth val="0"/>
        </c:ser>
        <c:ser>
          <c:idx val="20"/>
          <c:order val="20"/>
          <c:tx>
            <c:strRef>
              <c:f>Blogs!$A$74</c:f>
              <c:strCache>
                <c:ptCount val="1"/>
                <c:pt idx="0">
                  <c:v>Transforming Classification (PIDB)</c:v>
                </c:pt>
              </c:strCache>
            </c:strRef>
          </c:tx>
          <c:cat>
            <c:strRef>
              <c:f>Blogs!$BR$53:$CC$53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Blogs!$BR$74:$CC$74</c:f>
              <c:numCache>
                <c:formatCode>#,##0</c:formatCode>
                <c:ptCount val="12"/>
                <c:pt idx="0">
                  <c:v>287</c:v>
                </c:pt>
                <c:pt idx="1">
                  <c:v>310</c:v>
                </c:pt>
                <c:pt idx="2">
                  <c:v>378</c:v>
                </c:pt>
                <c:pt idx="3">
                  <c:v>311</c:v>
                </c:pt>
                <c:pt idx="4">
                  <c:v>354</c:v>
                </c:pt>
                <c:pt idx="5">
                  <c:v>440</c:v>
                </c:pt>
                <c:pt idx="6">
                  <c:v>437</c:v>
                </c:pt>
                <c:pt idx="7">
                  <c:v>271</c:v>
                </c:pt>
                <c:pt idx="8">
                  <c:v>281</c:v>
                </c:pt>
                <c:pt idx="9">
                  <c:v>195</c:v>
                </c:pt>
                <c:pt idx="10">
                  <c:v>186</c:v>
                </c:pt>
                <c:pt idx="11">
                  <c:v>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17256"/>
        <c:axId val="418817648"/>
      </c:lineChart>
      <c:catAx>
        <c:axId val="41881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8817648"/>
        <c:crosses val="autoZero"/>
        <c:auto val="1"/>
        <c:lblAlgn val="ctr"/>
        <c:lblOffset val="100"/>
        <c:noMultiLvlLbl val="0"/>
      </c:catAx>
      <c:valAx>
        <c:axId val="41881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Total number of pages viewed on your site (including refreshes and doublecounts)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18817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295232128386"/>
          <c:y val="1.87360966659448E-2"/>
          <c:w val="0.25370476787166601"/>
          <c:h val="0.586407380873992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Unique</a:t>
            </a:r>
            <a:r>
              <a:rPr lang="en-US" baseline="0"/>
              <a:t> Viewers: Blogs</a:t>
            </a:r>
            <a:endParaRPr lang="en-US"/>
          </a:p>
        </c:rich>
      </c:tx>
      <c:layout>
        <c:manualLayout>
          <c:xMode val="edge"/>
          <c:yMode val="edge"/>
          <c:x val="0.188379260239532"/>
          <c:y val="1.20999993489502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Blogs!$A$29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Blogs!$BD$29:$BO$29</c:f>
              <c:numCache>
                <c:formatCode>#,##0</c:formatCode>
                <c:ptCount val="12"/>
                <c:pt idx="0">
                  <c:v>870</c:v>
                </c:pt>
                <c:pt idx="1">
                  <c:v>893</c:v>
                </c:pt>
                <c:pt idx="2">
                  <c:v>911</c:v>
                </c:pt>
                <c:pt idx="3">
                  <c:v>953</c:v>
                </c:pt>
                <c:pt idx="4">
                  <c:v>978</c:v>
                </c:pt>
                <c:pt idx="5">
                  <c:v>994</c:v>
                </c:pt>
                <c:pt idx="6">
                  <c:v>1012</c:v>
                </c:pt>
                <c:pt idx="7">
                  <c:v>1034</c:v>
                </c:pt>
                <c:pt idx="8">
                  <c:v>1044</c:v>
                </c:pt>
                <c:pt idx="9">
                  <c:v>1049</c:v>
                </c:pt>
                <c:pt idx="10">
                  <c:v>1082</c:v>
                </c:pt>
                <c:pt idx="11">
                  <c:v>1126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Blogs!$A$30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Blogs!$BD$30:$BO$30</c:f>
              <c:numCache>
                <c:formatCode>#,##0</c:formatCode>
                <c:ptCount val="12"/>
                <c:pt idx="0">
                  <c:v>4682</c:v>
                </c:pt>
                <c:pt idx="1">
                  <c:v>4950</c:v>
                </c:pt>
                <c:pt idx="2">
                  <c:v>5403</c:v>
                </c:pt>
                <c:pt idx="3">
                  <c:v>6076</c:v>
                </c:pt>
                <c:pt idx="4">
                  <c:v>6591</c:v>
                </c:pt>
                <c:pt idx="5">
                  <c:v>6841</c:v>
                </c:pt>
                <c:pt idx="6">
                  <c:v>7054</c:v>
                </c:pt>
                <c:pt idx="7">
                  <c:v>7217</c:v>
                </c:pt>
                <c:pt idx="8">
                  <c:v>7468</c:v>
                </c:pt>
                <c:pt idx="9">
                  <c:v>7808</c:v>
                </c:pt>
                <c:pt idx="10">
                  <c:v>8122</c:v>
                </c:pt>
                <c:pt idx="11">
                  <c:v>8461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Blogs!$A$36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Blogs!$BD$36:$BO$36</c:f>
            </c:numRef>
          </c:val>
          <c:smooth val="0"/>
        </c:ser>
        <c:ser>
          <c:idx val="9"/>
          <c:order val="3"/>
          <c:tx>
            <c:strRef>
              <c:f>Blogs!$A$37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Blogs!$BD$37:$BO$37</c:f>
            </c:numRef>
          </c:val>
          <c:smooth val="0"/>
        </c:ser>
        <c:ser>
          <c:idx val="13"/>
          <c:order val="4"/>
          <c:tx>
            <c:strRef>
              <c:f>Blogs!$A$40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Blogs!$BD$40:$BO$40</c:f>
              <c:numCache>
                <c:formatCode>#,##0</c:formatCode>
                <c:ptCount val="12"/>
                <c:pt idx="0">
                  <c:v>91891</c:v>
                </c:pt>
                <c:pt idx="1">
                  <c:v>92702</c:v>
                </c:pt>
                <c:pt idx="2">
                  <c:v>93522</c:v>
                </c:pt>
                <c:pt idx="3">
                  <c:v>94241</c:v>
                </c:pt>
                <c:pt idx="4">
                  <c:v>94984</c:v>
                </c:pt>
                <c:pt idx="5">
                  <c:v>95947</c:v>
                </c:pt>
                <c:pt idx="6">
                  <c:v>96707</c:v>
                </c:pt>
                <c:pt idx="7">
                  <c:v>97268</c:v>
                </c:pt>
                <c:pt idx="8">
                  <c:v>97882</c:v>
                </c:pt>
                <c:pt idx="9">
                  <c:v>98558</c:v>
                </c:pt>
                <c:pt idx="10">
                  <c:v>99152</c:v>
                </c:pt>
                <c:pt idx="11">
                  <c:v>99694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Blogs!$A$41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Blogs!$BD$41:$BO$41</c:f>
            </c:numRef>
          </c:val>
          <c:smooth val="0"/>
        </c:ser>
        <c:ser>
          <c:idx val="8"/>
          <c:order val="6"/>
          <c:tx>
            <c:strRef>
              <c:f>Blogs!$A$42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Blogs!$BD$42:$BO$42</c:f>
              <c:numCache>
                <c:formatCode>#,##0</c:formatCode>
                <c:ptCount val="12"/>
                <c:pt idx="0">
                  <c:v>9469</c:v>
                </c:pt>
                <c:pt idx="1">
                  <c:v>10638</c:v>
                </c:pt>
                <c:pt idx="2">
                  <c:v>12168</c:v>
                </c:pt>
                <c:pt idx="3">
                  <c:v>13506</c:v>
                </c:pt>
                <c:pt idx="4">
                  <c:v>16825</c:v>
                </c:pt>
                <c:pt idx="5">
                  <c:v>18514</c:v>
                </c:pt>
                <c:pt idx="6">
                  <c:v>19796</c:v>
                </c:pt>
                <c:pt idx="7">
                  <c:v>20988</c:v>
                </c:pt>
                <c:pt idx="8">
                  <c:v>22432</c:v>
                </c:pt>
                <c:pt idx="9">
                  <c:v>23486</c:v>
                </c:pt>
                <c:pt idx="10">
                  <c:v>24798</c:v>
                </c:pt>
                <c:pt idx="11">
                  <c:v>25535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Blogs!$A$43</c:f>
              <c:strCache>
                <c:ptCount val="1"/>
                <c:pt idx="0">
                  <c:v>Prologue Blog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Blogs!$BD$43:$BO$43</c:f>
              <c:numCache>
                <c:formatCode>#,##0</c:formatCode>
                <c:ptCount val="12"/>
                <c:pt idx="0">
                  <c:v>375666</c:v>
                </c:pt>
                <c:pt idx="1">
                  <c:v>392459</c:v>
                </c:pt>
                <c:pt idx="2">
                  <c:v>404407</c:v>
                </c:pt>
                <c:pt idx="3">
                  <c:v>416999</c:v>
                </c:pt>
                <c:pt idx="4">
                  <c:v>430024</c:v>
                </c:pt>
                <c:pt idx="5">
                  <c:v>443116</c:v>
                </c:pt>
                <c:pt idx="6">
                  <c:v>456571</c:v>
                </c:pt>
                <c:pt idx="7">
                  <c:v>468988</c:v>
                </c:pt>
                <c:pt idx="8">
                  <c:v>477279</c:v>
                </c:pt>
                <c:pt idx="9">
                  <c:v>486416</c:v>
                </c:pt>
                <c:pt idx="10">
                  <c:v>494177</c:v>
                </c:pt>
                <c:pt idx="11">
                  <c:v>505672</c:v>
                </c:pt>
              </c:numCache>
            </c:numRef>
          </c:val>
          <c:smooth val="0"/>
        </c:ser>
        <c:ser>
          <c:idx val="17"/>
          <c:order val="8"/>
          <c:tx>
            <c:strRef>
              <c:f>Blogs!$A$46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Blogs!$BD$46:$BO$46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18432"/>
        <c:axId val="418818824"/>
      </c:lineChart>
      <c:catAx>
        <c:axId val="41881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8818824"/>
        <c:crosses val="autoZero"/>
        <c:auto val="1"/>
        <c:lblAlgn val="ctr"/>
        <c:lblOffset val="100"/>
        <c:noMultiLvlLbl val="0"/>
      </c:catAx>
      <c:valAx>
        <c:axId val="418818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</a:t>
                </a:r>
                <a:r>
                  <a:rPr lang="en-US" baseline="0"/>
                  <a:t> Unique Viewers: The t</a:t>
                </a:r>
                <a:r>
                  <a:rPr lang="en-US"/>
                  <a:t>otal</a:t>
                </a:r>
                <a:r>
                  <a:rPr lang="en-US" baseline="0"/>
                  <a:t> number of people our blog has reached since December 2010</a:t>
                </a: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41881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1525608271296"/>
          <c:y val="7.2446602401167098E-2"/>
          <c:w val="0.24638474391731899"/>
          <c:h val="0.778924754677281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6337411889251E-2"/>
          <c:y val="9.5783928713652294E-2"/>
          <c:w val="0.95473251762215805"/>
          <c:h val="0.80702470616214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Referrers!$BK$3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16743105032216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837155251609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51146575483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Referrers!$BK$4:$BK$9</c:f>
              <c:numCache>
                <c:formatCode>#,##0</c:formatCode>
                <c:ptCount val="6"/>
                <c:pt idx="0">
                  <c:v>157</c:v>
                </c:pt>
                <c:pt idx="1">
                  <c:v>13506</c:v>
                </c:pt>
                <c:pt idx="2">
                  <c:v>68</c:v>
                </c:pt>
                <c:pt idx="3">
                  <c:v>1427</c:v>
                </c:pt>
                <c:pt idx="4">
                  <c:v>1199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Referrers!$BL$3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Referrers!$BL$4:$BL$9</c:f>
              <c:numCache>
                <c:formatCode>#,##0</c:formatCode>
                <c:ptCount val="6"/>
                <c:pt idx="0">
                  <c:v>112</c:v>
                </c:pt>
                <c:pt idx="1">
                  <c:v>33393</c:v>
                </c:pt>
                <c:pt idx="2">
                  <c:v>74</c:v>
                </c:pt>
                <c:pt idx="3">
                  <c:v>1444</c:v>
                </c:pt>
                <c:pt idx="4">
                  <c:v>1886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Referrers!$BM$3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Referrers!$BM$4:$BM$9</c:f>
              <c:numCache>
                <c:formatCode>#,##0</c:formatCode>
                <c:ptCount val="6"/>
                <c:pt idx="0">
                  <c:v>71</c:v>
                </c:pt>
                <c:pt idx="1">
                  <c:v>23029</c:v>
                </c:pt>
                <c:pt idx="2">
                  <c:v>80</c:v>
                </c:pt>
                <c:pt idx="3">
                  <c:v>1661</c:v>
                </c:pt>
                <c:pt idx="4">
                  <c:v>977</c:v>
                </c:pt>
                <c:pt idx="5">
                  <c:v>19</c:v>
                </c:pt>
              </c:numCache>
            </c:numRef>
          </c:val>
        </c:ser>
        <c:ser>
          <c:idx val="3"/>
          <c:order val="3"/>
          <c:tx>
            <c:strRef>
              <c:f>Referrers!$BN$3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Referrers!$BN$4:$BN$9</c:f>
              <c:numCache>
                <c:formatCode>#,##0</c:formatCode>
                <c:ptCount val="6"/>
                <c:pt idx="0">
                  <c:v>49</c:v>
                </c:pt>
                <c:pt idx="1">
                  <c:v>16040</c:v>
                </c:pt>
                <c:pt idx="2">
                  <c:v>1596</c:v>
                </c:pt>
                <c:pt idx="3">
                  <c:v>1117</c:v>
                </c:pt>
                <c:pt idx="4">
                  <c:v>1843</c:v>
                </c:pt>
                <c:pt idx="5">
                  <c:v>16</c:v>
                </c:pt>
              </c:numCache>
            </c:numRef>
          </c:val>
        </c:ser>
        <c:ser>
          <c:idx val="4"/>
          <c:order val="4"/>
          <c:tx>
            <c:strRef>
              <c:f>Referrers!$BO$3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Referrers!$BO$4:$BO$9</c:f>
              <c:numCache>
                <c:formatCode>#,##0</c:formatCode>
                <c:ptCount val="6"/>
                <c:pt idx="0">
                  <c:v>24</c:v>
                </c:pt>
                <c:pt idx="1">
                  <c:v>27310</c:v>
                </c:pt>
                <c:pt idx="2">
                  <c:v>7812</c:v>
                </c:pt>
                <c:pt idx="3">
                  <c:v>1109</c:v>
                </c:pt>
                <c:pt idx="4">
                  <c:v>2174</c:v>
                </c:pt>
                <c:pt idx="5">
                  <c:v>5</c:v>
                </c:pt>
              </c:numCache>
            </c:numRef>
          </c:val>
        </c:ser>
        <c:ser>
          <c:idx val="5"/>
          <c:order val="5"/>
          <c:tx>
            <c:strRef>
              <c:f>Referrers!$BP$3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Referrers!$BP$4:$BP$9</c:f>
              <c:numCache>
                <c:formatCode>#,##0</c:formatCode>
                <c:ptCount val="6"/>
                <c:pt idx="0">
                  <c:v>1</c:v>
                </c:pt>
                <c:pt idx="1">
                  <c:v>18550</c:v>
                </c:pt>
                <c:pt idx="2">
                  <c:v>7445</c:v>
                </c:pt>
                <c:pt idx="3">
                  <c:v>1313</c:v>
                </c:pt>
                <c:pt idx="4">
                  <c:v>1804</c:v>
                </c:pt>
                <c:pt idx="5">
                  <c:v>2</c:v>
                </c:pt>
              </c:numCache>
            </c:numRef>
          </c:val>
        </c:ser>
        <c:ser>
          <c:idx val="6"/>
          <c:order val="6"/>
          <c:tx>
            <c:strRef>
              <c:f>Referrers!$BQ$3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Referrers!$BQ$4:$BQ$9</c:f>
              <c:numCache>
                <c:formatCode>#,##0</c:formatCode>
                <c:ptCount val="6"/>
                <c:pt idx="0">
                  <c:v>0</c:v>
                </c:pt>
                <c:pt idx="1">
                  <c:v>15133</c:v>
                </c:pt>
                <c:pt idx="2">
                  <c:v>7335</c:v>
                </c:pt>
                <c:pt idx="3">
                  <c:v>1135</c:v>
                </c:pt>
                <c:pt idx="4">
                  <c:v>770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Referrers!$BR$3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Referrers!$BR$4:$BR$9</c:f>
              <c:numCache>
                <c:formatCode>#,##0</c:formatCode>
                <c:ptCount val="6"/>
                <c:pt idx="0">
                  <c:v>0</c:v>
                </c:pt>
                <c:pt idx="1">
                  <c:v>17689</c:v>
                </c:pt>
                <c:pt idx="2">
                  <c:v>6058</c:v>
                </c:pt>
                <c:pt idx="3">
                  <c:v>873</c:v>
                </c:pt>
                <c:pt idx="4">
                  <c:v>1417</c:v>
                </c:pt>
                <c:pt idx="5">
                  <c:v>2</c:v>
                </c:pt>
              </c:numCache>
            </c:numRef>
          </c:val>
        </c:ser>
        <c:ser>
          <c:idx val="8"/>
          <c:order val="8"/>
          <c:tx>
            <c:strRef>
              <c:f>Referrers!$BS$3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Referrers!$BS$4:$BS$9</c:f>
              <c:numCache>
                <c:formatCode>#,##0</c:formatCode>
                <c:ptCount val="6"/>
                <c:pt idx="0">
                  <c:v>0</c:v>
                </c:pt>
                <c:pt idx="1">
                  <c:v>70318</c:v>
                </c:pt>
                <c:pt idx="2">
                  <c:v>6332</c:v>
                </c:pt>
                <c:pt idx="3">
                  <c:v>1262</c:v>
                </c:pt>
                <c:pt idx="4">
                  <c:v>2733</c:v>
                </c:pt>
                <c:pt idx="5">
                  <c:v>1</c:v>
                </c:pt>
              </c:numCache>
            </c:numRef>
          </c:val>
        </c:ser>
        <c:ser>
          <c:idx val="9"/>
          <c:order val="9"/>
          <c:tx>
            <c:strRef>
              <c:f>Referrers!$BT$3</c:f>
              <c:strCache>
                <c:ptCount val="1"/>
                <c:pt idx="0">
                  <c:v>Aug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Referrers!$BT$4:$BT$9</c:f>
              <c:numCache>
                <c:formatCode>#,##0</c:formatCode>
                <c:ptCount val="6"/>
                <c:pt idx="0">
                  <c:v>0</c:v>
                </c:pt>
                <c:pt idx="1">
                  <c:v>17473</c:v>
                </c:pt>
                <c:pt idx="2">
                  <c:v>5935</c:v>
                </c:pt>
                <c:pt idx="3">
                  <c:v>1600</c:v>
                </c:pt>
                <c:pt idx="4">
                  <c:v>818</c:v>
                </c:pt>
                <c:pt idx="5">
                  <c:v>2</c:v>
                </c:pt>
              </c:numCache>
            </c:numRef>
          </c:val>
        </c:ser>
        <c:ser>
          <c:idx val="10"/>
          <c:order val="10"/>
          <c:tx>
            <c:strRef>
              <c:f>Referrers!$BU$3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Referrers!$BU$4:$BU$9</c:f>
              <c:numCache>
                <c:formatCode>#,##0</c:formatCode>
                <c:ptCount val="6"/>
                <c:pt idx="0">
                  <c:v>0</c:v>
                </c:pt>
                <c:pt idx="1">
                  <c:v>16277</c:v>
                </c:pt>
                <c:pt idx="2">
                  <c:v>7003</c:v>
                </c:pt>
                <c:pt idx="3">
                  <c:v>1276</c:v>
                </c:pt>
                <c:pt idx="4">
                  <c:v>2074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Referrers!$BV$3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Referrers!$BV$4:$BV$9</c:f>
              <c:numCache>
                <c:formatCode>#,##0</c:formatCode>
                <c:ptCount val="6"/>
                <c:pt idx="0">
                  <c:v>0</c:v>
                </c:pt>
                <c:pt idx="1">
                  <c:v>32914</c:v>
                </c:pt>
                <c:pt idx="2">
                  <c:v>8919</c:v>
                </c:pt>
                <c:pt idx="3">
                  <c:v>242</c:v>
                </c:pt>
                <c:pt idx="4">
                  <c:v>702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8317320"/>
        <c:axId val="298316144"/>
      </c:barChart>
      <c:catAx>
        <c:axId val="29831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8316144"/>
        <c:crosses val="autoZero"/>
        <c:auto val="1"/>
        <c:lblAlgn val="ctr"/>
        <c:lblOffset val="100"/>
        <c:noMultiLvlLbl val="0"/>
      </c:catAx>
      <c:valAx>
        <c:axId val="298316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98317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RSS Feed Subscribers: Blogs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845839375007204E-2"/>
          <c:y val="7.5936126603172602E-2"/>
          <c:w val="0.70505186553936905"/>
          <c:h val="0.84997916813503405"/>
        </c:manualLayout>
      </c:layout>
      <c:lineChart>
        <c:grouping val="standard"/>
        <c:varyColors val="0"/>
        <c:ser>
          <c:idx val="0"/>
          <c:order val="0"/>
          <c:tx>
            <c:strRef>
              <c:f>Blogs!$A$108</c:f>
              <c:strCache>
                <c:ptCount val="1"/>
                <c:pt idx="0">
                  <c:v>Acts of Congress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Blogs!$BR$108:$CC$108</c:f>
            </c:numRef>
          </c:val>
          <c:smooth val="0"/>
        </c:ser>
        <c:ser>
          <c:idx val="17"/>
          <c:order val="1"/>
          <c:tx>
            <c:strRef>
              <c:f>Blogs!$A$109</c:f>
              <c:strCache>
                <c:ptCount val="1"/>
                <c:pt idx="0">
                  <c:v>Annotation (NHPRC)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Blogs!$BR$109:$CC$109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10</c:v>
                </c:pt>
                <c:pt idx="5">
                  <c:v>11</c:v>
                </c:pt>
                <c:pt idx="6">
                  <c:v>16</c:v>
                </c:pt>
                <c:pt idx="7">
                  <c:v>11</c:v>
                </c:pt>
                <c:pt idx="8">
                  <c:v>15</c:v>
                </c:pt>
                <c:pt idx="9">
                  <c:v>13</c:v>
                </c:pt>
                <c:pt idx="10">
                  <c:v>12</c:v>
                </c:pt>
                <c:pt idx="11">
                  <c:v>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Blogs!$A$110</c:f>
              <c:strCache>
                <c:ptCount val="1"/>
                <c:pt idx="0">
                  <c:v>AOTUS Blog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Blogs!$BR$110:$CC$110</c:f>
              <c:numCache>
                <c:formatCode>#,##0</c:formatCode>
                <c:ptCount val="12"/>
                <c:pt idx="0">
                  <c:v>124</c:v>
                </c:pt>
                <c:pt idx="1">
                  <c:v>131</c:v>
                </c:pt>
                <c:pt idx="2">
                  <c:v>144</c:v>
                </c:pt>
                <c:pt idx="3">
                  <c:v>122</c:v>
                </c:pt>
                <c:pt idx="4">
                  <c:v>126</c:v>
                </c:pt>
                <c:pt idx="5">
                  <c:v>105</c:v>
                </c:pt>
                <c:pt idx="6">
                  <c:v>77</c:v>
                </c:pt>
                <c:pt idx="7">
                  <c:v>107</c:v>
                </c:pt>
                <c:pt idx="8">
                  <c:v>70</c:v>
                </c:pt>
                <c:pt idx="9">
                  <c:v>65</c:v>
                </c:pt>
                <c:pt idx="10">
                  <c:v>74</c:v>
                </c:pt>
                <c:pt idx="11">
                  <c:v>59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Blogs!$A$111</c:f>
              <c:strCache>
                <c:ptCount val="1"/>
                <c:pt idx="0">
                  <c:v>AOTUS Tumblr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Blogs!$BR$111:$CC$111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Blogs!$A$112</c:f>
              <c:strCache>
                <c:ptCount val="1"/>
                <c:pt idx="0">
                  <c:v>Carter Chronicle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Blogs!$BR$112:$CC$112</c:f>
              <c:numCache>
                <c:formatCode>#,##0</c:formatCode>
                <c:ptCount val="12"/>
                <c:pt idx="0">
                  <c:v>124</c:v>
                </c:pt>
                <c:pt idx="1">
                  <c:v>147</c:v>
                </c:pt>
                <c:pt idx="2">
                  <c:v>170</c:v>
                </c:pt>
                <c:pt idx="3">
                  <c:v>135</c:v>
                </c:pt>
                <c:pt idx="4">
                  <c:v>119</c:v>
                </c:pt>
                <c:pt idx="5">
                  <c:v>100</c:v>
                </c:pt>
                <c:pt idx="6">
                  <c:v>77</c:v>
                </c:pt>
                <c:pt idx="7">
                  <c:v>68</c:v>
                </c:pt>
                <c:pt idx="8">
                  <c:v>44</c:v>
                </c:pt>
                <c:pt idx="9">
                  <c:v>27</c:v>
                </c:pt>
                <c:pt idx="10">
                  <c:v>19</c:v>
                </c:pt>
                <c:pt idx="11">
                  <c:v>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Blogs!$A$113</c:f>
              <c:strCache>
                <c:ptCount val="1"/>
                <c:pt idx="0">
                  <c:v>Education Updates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Blogs!$BR$113:$CC$113</c:f>
              <c:numCache>
                <c:formatCode>#,##0</c:formatCode>
                <c:ptCount val="12"/>
                <c:pt idx="0">
                  <c:v>34</c:v>
                </c:pt>
                <c:pt idx="1">
                  <c:v>41</c:v>
                </c:pt>
                <c:pt idx="2">
                  <c:v>46</c:v>
                </c:pt>
                <c:pt idx="3">
                  <c:v>42</c:v>
                </c:pt>
                <c:pt idx="4">
                  <c:v>31</c:v>
                </c:pt>
                <c:pt idx="5">
                  <c:v>36</c:v>
                </c:pt>
                <c:pt idx="6">
                  <c:v>30</c:v>
                </c:pt>
                <c:pt idx="7">
                  <c:v>33</c:v>
                </c:pt>
                <c:pt idx="8">
                  <c:v>32</c:v>
                </c:pt>
                <c:pt idx="9">
                  <c:v>29</c:v>
                </c:pt>
                <c:pt idx="10">
                  <c:v>28</c:v>
                </c:pt>
                <c:pt idx="11">
                  <c:v>30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Blogs!$A$114</c:f>
              <c:strCache>
                <c:ptCount val="1"/>
                <c:pt idx="0">
                  <c:v>Hoover Blackboard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Blogs!$BR$114:$CC$114</c:f>
            </c:numRef>
          </c:val>
          <c:smooth val="0"/>
        </c:ser>
        <c:ser>
          <c:idx val="7"/>
          <c:order val="7"/>
          <c:tx>
            <c:strRef>
              <c:f>Blogs!$A$115</c:f>
              <c:strCache>
                <c:ptCount val="1"/>
                <c:pt idx="0">
                  <c:v>FOIA Ombudsman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Blogs!$BR$115:$CC$115</c:f>
              <c:numCache>
                <c:formatCode>#,##0</c:formatCode>
                <c:ptCount val="12"/>
                <c:pt idx="0">
                  <c:v>16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19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2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Blogs!$A$116</c:f>
              <c:strCache>
                <c:ptCount val="1"/>
                <c:pt idx="0">
                  <c:v>Inside Innovation (retired)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Blogs!$BR$116:$CC$116</c:f>
            </c:numRef>
          </c:val>
          <c:smooth val="0"/>
        </c:ser>
        <c:ser>
          <c:idx val="10"/>
          <c:order val="9"/>
          <c:tx>
            <c:strRef>
              <c:f>Blogs!$A$117</c:f>
              <c:strCache>
                <c:ptCount val="1"/>
                <c:pt idx="0">
                  <c:v>Unwritten Record (formerly Media Matters)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Blogs!$BR$117:$CC$117</c:f>
              <c:numCache>
                <c:formatCode>#,##0</c:formatCode>
                <c:ptCount val="12"/>
                <c:pt idx="0">
                  <c:v>36</c:v>
                </c:pt>
                <c:pt idx="1">
                  <c:v>35</c:v>
                </c:pt>
                <c:pt idx="2">
                  <c:v>38</c:v>
                </c:pt>
                <c:pt idx="3">
                  <c:v>43</c:v>
                </c:pt>
                <c:pt idx="4">
                  <c:v>34</c:v>
                </c:pt>
                <c:pt idx="5">
                  <c:v>38</c:v>
                </c:pt>
                <c:pt idx="6">
                  <c:v>14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Blogs!$A$118</c:f>
              <c:strCache>
                <c:ptCount val="1"/>
                <c:pt idx="0">
                  <c:v>NARAtions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Blogs!$BR$118:$CC$118</c:f>
              <c:numCache>
                <c:formatCode>#,##0</c:formatCode>
                <c:ptCount val="12"/>
                <c:pt idx="0">
                  <c:v>111</c:v>
                </c:pt>
                <c:pt idx="1">
                  <c:v>100</c:v>
                </c:pt>
                <c:pt idx="2">
                  <c:v>155</c:v>
                </c:pt>
                <c:pt idx="3">
                  <c:v>144</c:v>
                </c:pt>
                <c:pt idx="4">
                  <c:v>157</c:v>
                </c:pt>
                <c:pt idx="5">
                  <c:v>104</c:v>
                </c:pt>
                <c:pt idx="6">
                  <c:v>150</c:v>
                </c:pt>
                <c:pt idx="7">
                  <c:v>129</c:v>
                </c:pt>
                <c:pt idx="8">
                  <c:v>121</c:v>
                </c:pt>
                <c:pt idx="9">
                  <c:v>113</c:v>
                </c:pt>
                <c:pt idx="10">
                  <c:v>86</c:v>
                </c:pt>
                <c:pt idx="11">
                  <c:v>90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Blogs!$A$119</c:f>
              <c:strCache>
                <c:ptCount val="1"/>
                <c:pt idx="0">
                  <c:v>NDC Blog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Blogs!$BR$119:$CC$119</c:f>
              <c:numCache>
                <c:formatCode>#,##0</c:formatCode>
                <c:ptCount val="12"/>
                <c:pt idx="0">
                  <c:v>84</c:v>
                </c:pt>
                <c:pt idx="1">
                  <c:v>84</c:v>
                </c:pt>
                <c:pt idx="2">
                  <c:v>65</c:v>
                </c:pt>
                <c:pt idx="3">
                  <c:v>85</c:v>
                </c:pt>
                <c:pt idx="4">
                  <c:v>64</c:v>
                </c:pt>
                <c:pt idx="5">
                  <c:v>58</c:v>
                </c:pt>
                <c:pt idx="6">
                  <c:v>40</c:v>
                </c:pt>
                <c:pt idx="7">
                  <c:v>53</c:v>
                </c:pt>
                <c:pt idx="8">
                  <c:v>34</c:v>
                </c:pt>
                <c:pt idx="9">
                  <c:v>42</c:v>
                </c:pt>
                <c:pt idx="10">
                  <c:v>47</c:v>
                </c:pt>
                <c:pt idx="11">
                  <c:v>42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Blogs!$A$120</c:f>
              <c:strCache>
                <c:ptCount val="1"/>
                <c:pt idx="0">
                  <c:v>Prologue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Blogs!$BR$120:$CC$120</c:f>
              <c:numCache>
                <c:formatCode>#,##0</c:formatCode>
                <c:ptCount val="12"/>
                <c:pt idx="0">
                  <c:v>269</c:v>
                </c:pt>
                <c:pt idx="1">
                  <c:v>150</c:v>
                </c:pt>
                <c:pt idx="2">
                  <c:v>229</c:v>
                </c:pt>
                <c:pt idx="3">
                  <c:v>157</c:v>
                </c:pt>
                <c:pt idx="4">
                  <c:v>163</c:v>
                </c:pt>
                <c:pt idx="5">
                  <c:v>160</c:v>
                </c:pt>
                <c:pt idx="6">
                  <c:v>136</c:v>
                </c:pt>
                <c:pt idx="7">
                  <c:v>129</c:v>
                </c:pt>
                <c:pt idx="8">
                  <c:v>140</c:v>
                </c:pt>
                <c:pt idx="9">
                  <c:v>128</c:v>
                </c:pt>
                <c:pt idx="10">
                  <c:v>113</c:v>
                </c:pt>
                <c:pt idx="11">
                  <c:v>133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Blogs!$A$121</c:f>
              <c:strCache>
                <c:ptCount val="1"/>
                <c:pt idx="0">
                  <c:v>Reagan Education Workshops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Blogs!$BR$121:$CC$121</c:f>
            </c:numRef>
          </c:val>
          <c:smooth val="0"/>
        </c:ser>
        <c:ser>
          <c:idx val="9"/>
          <c:order val="14"/>
          <c:tx>
            <c:strRef>
              <c:f>Blogs!$A$122</c:f>
              <c:strCache>
                <c:ptCount val="1"/>
                <c:pt idx="0">
                  <c:v>Records Express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Blogs!$BR$122:$CC$122</c:f>
              <c:numCache>
                <c:formatCode>#,##0</c:formatCode>
                <c:ptCount val="12"/>
                <c:pt idx="0">
                  <c:v>83</c:v>
                </c:pt>
                <c:pt idx="1">
                  <c:v>89</c:v>
                </c:pt>
                <c:pt idx="2">
                  <c:v>106</c:v>
                </c:pt>
                <c:pt idx="3">
                  <c:v>107</c:v>
                </c:pt>
                <c:pt idx="4">
                  <c:v>74</c:v>
                </c:pt>
                <c:pt idx="5">
                  <c:v>87</c:v>
                </c:pt>
                <c:pt idx="6">
                  <c:v>63</c:v>
                </c:pt>
                <c:pt idx="7">
                  <c:v>65</c:v>
                </c:pt>
                <c:pt idx="8">
                  <c:v>55</c:v>
                </c:pt>
                <c:pt idx="9">
                  <c:v>48</c:v>
                </c:pt>
                <c:pt idx="10">
                  <c:v>44</c:v>
                </c:pt>
                <c:pt idx="11">
                  <c:v>48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Blogs!$A$123</c:f>
              <c:strCache>
                <c:ptCount val="1"/>
                <c:pt idx="0">
                  <c:v>Rediscovering Black History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Blogs!$BR$123:$CC$123</c:f>
              <c:numCache>
                <c:formatCode>#,##0</c:formatCode>
                <c:ptCount val="12"/>
                <c:pt idx="0">
                  <c:v>32</c:v>
                </c:pt>
                <c:pt idx="1">
                  <c:v>37</c:v>
                </c:pt>
                <c:pt idx="2">
                  <c:v>39</c:v>
                </c:pt>
                <c:pt idx="3">
                  <c:v>37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27</c:v>
                </c:pt>
                <c:pt idx="8">
                  <c:v>22</c:v>
                </c:pt>
                <c:pt idx="9">
                  <c:v>24</c:v>
                </c:pt>
                <c:pt idx="10">
                  <c:v>25</c:v>
                </c:pt>
                <c:pt idx="11">
                  <c:v>23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Blogs!$A$124</c:f>
              <c:strCache>
                <c:ptCount val="1"/>
                <c:pt idx="0">
                  <c:v>Text Message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Blogs!$BR$124:$CC$124</c:f>
              <c:numCache>
                <c:formatCode>#,##0</c:formatCode>
                <c:ptCount val="12"/>
                <c:pt idx="0">
                  <c:v>58</c:v>
                </c:pt>
                <c:pt idx="1">
                  <c:v>62</c:v>
                </c:pt>
                <c:pt idx="2">
                  <c:v>71</c:v>
                </c:pt>
                <c:pt idx="3">
                  <c:v>63</c:v>
                </c:pt>
                <c:pt idx="4">
                  <c:v>54</c:v>
                </c:pt>
                <c:pt idx="5">
                  <c:v>47</c:v>
                </c:pt>
                <c:pt idx="6">
                  <c:v>44</c:v>
                </c:pt>
                <c:pt idx="7">
                  <c:v>51</c:v>
                </c:pt>
                <c:pt idx="8">
                  <c:v>61</c:v>
                </c:pt>
                <c:pt idx="9">
                  <c:v>45</c:v>
                </c:pt>
                <c:pt idx="10">
                  <c:v>63</c:v>
                </c:pt>
                <c:pt idx="11">
                  <c:v>58</c:v>
                </c:pt>
              </c:numCache>
            </c:numRef>
          </c:val>
          <c:smooth val="0"/>
        </c:ser>
        <c:ser>
          <c:idx val="16"/>
          <c:order val="17"/>
          <c:tx>
            <c:strRef>
              <c:f>Blogs!$A$125</c:f>
              <c:strCache>
                <c:ptCount val="1"/>
                <c:pt idx="0">
                  <c:v>Today's Document 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Blogs!$BR$125:$CC$125</c:f>
            </c:numRef>
          </c:val>
          <c:smooth val="0"/>
        </c:ser>
        <c:ser>
          <c:idx val="18"/>
          <c:order val="18"/>
          <c:tx>
            <c:strRef>
              <c:f>Blogs!$A$126</c:f>
              <c:strCache>
                <c:ptCount val="1"/>
                <c:pt idx="0">
                  <c:v>Today's Document Tumblr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Blogs!$BR$126:$CC$126</c:f>
              <c:numCache>
                <c:formatCode>#,##0</c:formatCode>
                <c:ptCount val="12"/>
                <c:pt idx="0">
                  <c:v>49</c:v>
                </c:pt>
                <c:pt idx="1">
                  <c:v>52</c:v>
                </c:pt>
                <c:pt idx="2">
                  <c:v>58</c:v>
                </c:pt>
                <c:pt idx="3">
                  <c:v>58</c:v>
                </c:pt>
                <c:pt idx="4">
                  <c:v>47</c:v>
                </c:pt>
                <c:pt idx="5">
                  <c:v>45</c:v>
                </c:pt>
                <c:pt idx="6">
                  <c:v>47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39</c:v>
                </c:pt>
                <c:pt idx="11">
                  <c:v>37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Blogs!$A$127</c:f>
              <c:strCache>
                <c:ptCount val="1"/>
                <c:pt idx="0">
                  <c:v>Transforming Classification (PIDB)</c:v>
                </c:pt>
              </c:strCache>
            </c:strRef>
          </c:tx>
          <c:marker>
            <c:symbol val="none"/>
          </c:marker>
          <c:cat>
            <c:strRef>
              <c:f>Blogs!$BR$107:$CC$107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Blogs!$BR$127:$CC$127</c:f>
              <c:numCache>
                <c:formatCode>#,##0</c:formatCode>
                <c:ptCount val="12"/>
                <c:pt idx="0">
                  <c:v>137</c:v>
                </c:pt>
                <c:pt idx="1">
                  <c:v>173</c:v>
                </c:pt>
                <c:pt idx="2">
                  <c:v>220</c:v>
                </c:pt>
                <c:pt idx="3">
                  <c:v>142</c:v>
                </c:pt>
                <c:pt idx="4">
                  <c:v>137</c:v>
                </c:pt>
                <c:pt idx="5">
                  <c:v>125</c:v>
                </c:pt>
                <c:pt idx="6">
                  <c:v>92</c:v>
                </c:pt>
                <c:pt idx="7">
                  <c:v>95</c:v>
                </c:pt>
                <c:pt idx="8">
                  <c:v>72</c:v>
                </c:pt>
                <c:pt idx="9">
                  <c:v>93</c:v>
                </c:pt>
                <c:pt idx="10">
                  <c:v>62</c:v>
                </c:pt>
                <c:pt idx="11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38456"/>
        <c:axId val="281638848"/>
      </c:lineChart>
      <c:catAx>
        <c:axId val="281638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1638848"/>
        <c:crosses val="autoZero"/>
        <c:auto val="1"/>
        <c:lblAlgn val="ctr"/>
        <c:lblOffset val="100"/>
        <c:noMultiLvlLbl val="0"/>
      </c:catAx>
      <c:valAx>
        <c:axId val="281638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Subscribers (Total)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81638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183264237015"/>
          <c:y val="0.15819194246823501"/>
          <c:w val="0.23181672861910099"/>
          <c:h val="0.740417997942333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Pageviews:</a:t>
            </a:r>
            <a:r>
              <a:rPr lang="en-US" baseline="0"/>
              <a:t> Tumblr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Tumblr!$A$44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Tumblr!$BF$44:$BQ$44</c:f>
              <c:numCache>
                <c:formatCode>#,##0</c:formatCode>
                <c:ptCount val="12"/>
                <c:pt idx="0">
                  <c:v>26</c:v>
                </c:pt>
                <c:pt idx="1">
                  <c:v>50</c:v>
                </c:pt>
                <c:pt idx="2">
                  <c:v>95</c:v>
                </c:pt>
                <c:pt idx="3">
                  <c:v>126</c:v>
                </c:pt>
                <c:pt idx="4">
                  <c:v>96</c:v>
                </c:pt>
                <c:pt idx="5">
                  <c:v>117</c:v>
                </c:pt>
                <c:pt idx="6">
                  <c:v>459</c:v>
                </c:pt>
                <c:pt idx="7">
                  <c:v>3018</c:v>
                </c:pt>
                <c:pt idx="8">
                  <c:v>48</c:v>
                </c:pt>
                <c:pt idx="9">
                  <c:v>51</c:v>
                </c:pt>
                <c:pt idx="10">
                  <c:v>43</c:v>
                </c:pt>
                <c:pt idx="1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Tumblr!$A$45</c:f>
              <c:strCache>
                <c:ptCount val="1"/>
                <c:pt idx="0">
                  <c:v>I Found it in the Archives (retired)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Tumblr!$BF$45:$BQ$45</c:f>
            </c:numRef>
          </c:val>
          <c:smooth val="0"/>
        </c:ser>
        <c:ser>
          <c:idx val="2"/>
          <c:order val="2"/>
          <c:tx>
            <c:strRef>
              <c:f>Tumblr!$A$46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Tumblr!$BF$46:$BQ$46</c:f>
              <c:numCache>
                <c:formatCode>#,##0</c:formatCode>
                <c:ptCount val="12"/>
                <c:pt idx="0">
                  <c:v>7135</c:v>
                </c:pt>
                <c:pt idx="1">
                  <c:v>6698</c:v>
                </c:pt>
                <c:pt idx="2">
                  <c:v>8012</c:v>
                </c:pt>
                <c:pt idx="3">
                  <c:v>8484</c:v>
                </c:pt>
                <c:pt idx="4">
                  <c:v>6942</c:v>
                </c:pt>
                <c:pt idx="5">
                  <c:v>5104</c:v>
                </c:pt>
                <c:pt idx="6">
                  <c:v>4897</c:v>
                </c:pt>
                <c:pt idx="7">
                  <c:v>4115</c:v>
                </c:pt>
                <c:pt idx="8">
                  <c:v>6190</c:v>
                </c:pt>
                <c:pt idx="9">
                  <c:v>5134</c:v>
                </c:pt>
                <c:pt idx="10">
                  <c:v>6163</c:v>
                </c:pt>
                <c:pt idx="11">
                  <c:v>6365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Tumblr!$A$47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Tumblr!$BF$47:$BQ$47</c:f>
              <c:numCache>
                <c:formatCode>#,##0</c:formatCode>
                <c:ptCount val="12"/>
                <c:pt idx="0">
                  <c:v>3777</c:v>
                </c:pt>
                <c:pt idx="1">
                  <c:v>3948</c:v>
                </c:pt>
                <c:pt idx="2">
                  <c:v>4355</c:v>
                </c:pt>
                <c:pt idx="3">
                  <c:v>4617</c:v>
                </c:pt>
                <c:pt idx="4">
                  <c:v>3309</c:v>
                </c:pt>
                <c:pt idx="5">
                  <c:v>6792</c:v>
                </c:pt>
                <c:pt idx="6">
                  <c:v>3842</c:v>
                </c:pt>
                <c:pt idx="7">
                  <c:v>7893</c:v>
                </c:pt>
                <c:pt idx="8">
                  <c:v>10971</c:v>
                </c:pt>
                <c:pt idx="9">
                  <c:v>4506</c:v>
                </c:pt>
                <c:pt idx="10">
                  <c:v>5752</c:v>
                </c:pt>
                <c:pt idx="11">
                  <c:v>4932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Tumblr!$A$48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Tumblr!$BF$48:$BQ$48</c:f>
              <c:numCache>
                <c:formatCode>#,##0</c:formatCode>
                <c:ptCount val="12"/>
                <c:pt idx="0">
                  <c:v>600</c:v>
                </c:pt>
                <c:pt idx="1">
                  <c:v>643</c:v>
                </c:pt>
                <c:pt idx="2">
                  <c:v>609</c:v>
                </c:pt>
                <c:pt idx="3">
                  <c:v>356</c:v>
                </c:pt>
                <c:pt idx="4">
                  <c:v>294</c:v>
                </c:pt>
                <c:pt idx="5">
                  <c:v>4334</c:v>
                </c:pt>
                <c:pt idx="6">
                  <c:v>550</c:v>
                </c:pt>
                <c:pt idx="7">
                  <c:v>161</c:v>
                </c:pt>
                <c:pt idx="8">
                  <c:v>26</c:v>
                </c:pt>
                <c:pt idx="9">
                  <c:v>241</c:v>
                </c:pt>
                <c:pt idx="10">
                  <c:v>232</c:v>
                </c:pt>
                <c:pt idx="11">
                  <c:v>217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Tumblr!$A$49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Tumblr!$BF$49:$BQ$49</c:f>
              <c:numCache>
                <c:formatCode>#,##0</c:formatCode>
                <c:ptCount val="12"/>
                <c:pt idx="0">
                  <c:v>707</c:v>
                </c:pt>
                <c:pt idx="1">
                  <c:v>829</c:v>
                </c:pt>
                <c:pt idx="2">
                  <c:v>797</c:v>
                </c:pt>
                <c:pt idx="3">
                  <c:v>948</c:v>
                </c:pt>
                <c:pt idx="4">
                  <c:v>1723</c:v>
                </c:pt>
                <c:pt idx="5">
                  <c:v>1690</c:v>
                </c:pt>
                <c:pt idx="6">
                  <c:v>1037</c:v>
                </c:pt>
                <c:pt idx="7">
                  <c:v>394</c:v>
                </c:pt>
                <c:pt idx="8">
                  <c:v>375</c:v>
                </c:pt>
                <c:pt idx="9">
                  <c:v>479</c:v>
                </c:pt>
                <c:pt idx="10">
                  <c:v>777</c:v>
                </c:pt>
                <c:pt idx="11">
                  <c:v>694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Tumblr!$A$50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Tumblr!$BF$50:$BQ$50</c:f>
              <c:numCache>
                <c:formatCode>#,##0</c:formatCode>
                <c:ptCount val="12"/>
                <c:pt idx="0">
                  <c:v>695</c:v>
                </c:pt>
                <c:pt idx="1">
                  <c:v>659</c:v>
                </c:pt>
                <c:pt idx="2">
                  <c:v>652</c:v>
                </c:pt>
                <c:pt idx="3">
                  <c:v>624</c:v>
                </c:pt>
                <c:pt idx="4">
                  <c:v>618</c:v>
                </c:pt>
                <c:pt idx="5">
                  <c:v>625</c:v>
                </c:pt>
                <c:pt idx="6">
                  <c:v>790</c:v>
                </c:pt>
                <c:pt idx="7">
                  <c:v>600</c:v>
                </c:pt>
                <c:pt idx="8">
                  <c:v>1215</c:v>
                </c:pt>
                <c:pt idx="9">
                  <c:v>701</c:v>
                </c:pt>
                <c:pt idx="10">
                  <c:v>896</c:v>
                </c:pt>
                <c:pt idx="11">
                  <c:v>695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Tumblr!$A$51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Tumblr!$BF$51:$BQ$51</c:f>
              <c:numCache>
                <c:formatCode>#,##0</c:formatCode>
                <c:ptCount val="12"/>
                <c:pt idx="0">
                  <c:v>722</c:v>
                </c:pt>
                <c:pt idx="1">
                  <c:v>837</c:v>
                </c:pt>
                <c:pt idx="2">
                  <c:v>1020</c:v>
                </c:pt>
                <c:pt idx="3">
                  <c:v>865</c:v>
                </c:pt>
                <c:pt idx="4">
                  <c:v>903</c:v>
                </c:pt>
                <c:pt idx="5">
                  <c:v>1260</c:v>
                </c:pt>
                <c:pt idx="6">
                  <c:v>868</c:v>
                </c:pt>
                <c:pt idx="7">
                  <c:v>731</c:v>
                </c:pt>
                <c:pt idx="8">
                  <c:v>667</c:v>
                </c:pt>
                <c:pt idx="9">
                  <c:v>744</c:v>
                </c:pt>
                <c:pt idx="10">
                  <c:v>943</c:v>
                </c:pt>
                <c:pt idx="11">
                  <c:v>900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Tumblr!$A$52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Tumblr!$BF$52:$BQ$52</c:f>
              <c:numCache>
                <c:formatCode>#,##0</c:formatCode>
                <c:ptCount val="12"/>
                <c:pt idx="0">
                  <c:v>175</c:v>
                </c:pt>
                <c:pt idx="1">
                  <c:v>95</c:v>
                </c:pt>
                <c:pt idx="2">
                  <c:v>207</c:v>
                </c:pt>
                <c:pt idx="3">
                  <c:v>89</c:v>
                </c:pt>
                <c:pt idx="4">
                  <c:v>188</c:v>
                </c:pt>
                <c:pt idx="5">
                  <c:v>67</c:v>
                </c:pt>
                <c:pt idx="6">
                  <c:v>197</c:v>
                </c:pt>
                <c:pt idx="7">
                  <c:v>95</c:v>
                </c:pt>
                <c:pt idx="8">
                  <c:v>66</c:v>
                </c:pt>
                <c:pt idx="9">
                  <c:v>101</c:v>
                </c:pt>
                <c:pt idx="10">
                  <c:v>68</c:v>
                </c:pt>
                <c:pt idx="11">
                  <c:v>70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Tumblr!$A$53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Tumblr!$BF$53:$BQ$53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Tumblr!$A$54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Tumblr!$BF$54:$BQ$54</c:f>
              <c:numCache>
                <c:formatCode>#,##0</c:formatCode>
                <c:ptCount val="12"/>
                <c:pt idx="6">
                  <c:v>1405</c:v>
                </c:pt>
                <c:pt idx="7">
                  <c:v>1469</c:v>
                </c:pt>
                <c:pt idx="8">
                  <c:v>461</c:v>
                </c:pt>
                <c:pt idx="9">
                  <c:v>773</c:v>
                </c:pt>
                <c:pt idx="10">
                  <c:v>893</c:v>
                </c:pt>
                <c:pt idx="11">
                  <c:v>529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Tumblr!$A$55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Tumblr!$BF$55:$BQ$55</c:f>
              <c:numCache>
                <c:formatCode>#,##0</c:formatCode>
                <c:ptCount val="12"/>
                <c:pt idx="0">
                  <c:v>63</c:v>
                </c:pt>
                <c:pt idx="1">
                  <c:v>83</c:v>
                </c:pt>
                <c:pt idx="2">
                  <c:v>140</c:v>
                </c:pt>
                <c:pt idx="3">
                  <c:v>944</c:v>
                </c:pt>
                <c:pt idx="4">
                  <c:v>148</c:v>
                </c:pt>
                <c:pt idx="5">
                  <c:v>187</c:v>
                </c:pt>
                <c:pt idx="6">
                  <c:v>372</c:v>
                </c:pt>
                <c:pt idx="7">
                  <c:v>61</c:v>
                </c:pt>
                <c:pt idx="8">
                  <c:v>105</c:v>
                </c:pt>
                <c:pt idx="9">
                  <c:v>117</c:v>
                </c:pt>
                <c:pt idx="10">
                  <c:v>340</c:v>
                </c:pt>
                <c:pt idx="11">
                  <c:v>264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Tumblr!$A$56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Tumblr!$BF$56:$BQ$56</c:f>
              <c:numCache>
                <c:formatCode>#,##0</c:formatCode>
                <c:ptCount val="12"/>
                <c:pt idx="0">
                  <c:v>1872</c:v>
                </c:pt>
                <c:pt idx="1">
                  <c:v>1735</c:v>
                </c:pt>
                <c:pt idx="2">
                  <c:v>1734</c:v>
                </c:pt>
                <c:pt idx="3">
                  <c:v>1369</c:v>
                </c:pt>
                <c:pt idx="4">
                  <c:v>1535</c:v>
                </c:pt>
                <c:pt idx="5">
                  <c:v>1681</c:v>
                </c:pt>
                <c:pt idx="6">
                  <c:v>1462</c:v>
                </c:pt>
                <c:pt idx="7">
                  <c:v>4609</c:v>
                </c:pt>
                <c:pt idx="8">
                  <c:v>1290</c:v>
                </c:pt>
                <c:pt idx="9">
                  <c:v>1279</c:v>
                </c:pt>
                <c:pt idx="10">
                  <c:v>2112</c:v>
                </c:pt>
                <c:pt idx="11">
                  <c:v>1910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Tumblr!$A$57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Tumblr!$BF$57:$BQ$57</c:f>
              <c:numCache>
                <c:formatCode>#,##0</c:formatCode>
                <c:ptCount val="12"/>
                <c:pt idx="6">
                  <c:v>600</c:v>
                </c:pt>
                <c:pt idx="7">
                  <c:v>525</c:v>
                </c:pt>
                <c:pt idx="8">
                  <c:v>446</c:v>
                </c:pt>
                <c:pt idx="9">
                  <c:v>233</c:v>
                </c:pt>
                <c:pt idx="10">
                  <c:v>247</c:v>
                </c:pt>
                <c:pt idx="11">
                  <c:v>460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Tumblr!$A$58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Tumblr!$BF$58:$BQ$58</c:f>
              <c:numCache>
                <c:formatCode>#,##0</c:formatCode>
                <c:ptCount val="12"/>
                <c:pt idx="0">
                  <c:v>622</c:v>
                </c:pt>
                <c:pt idx="1">
                  <c:v>704</c:v>
                </c:pt>
                <c:pt idx="2">
                  <c:v>975</c:v>
                </c:pt>
                <c:pt idx="3">
                  <c:v>1041</c:v>
                </c:pt>
                <c:pt idx="4">
                  <c:v>1382</c:v>
                </c:pt>
                <c:pt idx="5">
                  <c:v>1295</c:v>
                </c:pt>
                <c:pt idx="6">
                  <c:v>944</c:v>
                </c:pt>
                <c:pt idx="7">
                  <c:v>902</c:v>
                </c:pt>
                <c:pt idx="8">
                  <c:v>1007</c:v>
                </c:pt>
                <c:pt idx="9">
                  <c:v>1249</c:v>
                </c:pt>
                <c:pt idx="10">
                  <c:v>1225</c:v>
                </c:pt>
                <c:pt idx="11">
                  <c:v>1391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Tumblr!$A$59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Tumblr!$BF$43:$BQ$43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Tumblr!$BF$59:$BQ$59</c:f>
              <c:numCache>
                <c:formatCode>#,##0</c:formatCode>
                <c:ptCount val="12"/>
                <c:pt idx="0">
                  <c:v>1482</c:v>
                </c:pt>
                <c:pt idx="1">
                  <c:v>1798</c:v>
                </c:pt>
                <c:pt idx="2">
                  <c:v>1184</c:v>
                </c:pt>
                <c:pt idx="3">
                  <c:v>4300</c:v>
                </c:pt>
                <c:pt idx="4">
                  <c:v>4226</c:v>
                </c:pt>
                <c:pt idx="5">
                  <c:v>2056</c:v>
                </c:pt>
                <c:pt idx="6">
                  <c:v>1670</c:v>
                </c:pt>
                <c:pt idx="7">
                  <c:v>1222</c:v>
                </c:pt>
                <c:pt idx="8">
                  <c:v>1192</c:v>
                </c:pt>
                <c:pt idx="9">
                  <c:v>1782</c:v>
                </c:pt>
                <c:pt idx="10">
                  <c:v>1556</c:v>
                </c:pt>
                <c:pt idx="11">
                  <c:v>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7448"/>
        <c:axId val="201987840"/>
      </c:lineChart>
      <c:catAx>
        <c:axId val="20198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987840"/>
        <c:crosses val="autoZero"/>
        <c:auto val="1"/>
        <c:lblAlgn val="ctr"/>
        <c:lblOffset val="100"/>
        <c:noMultiLvlLbl val="0"/>
      </c:catAx>
      <c:valAx>
        <c:axId val="201987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Total number of pages viewed on your site (including refreshes and doublecounts)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198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Visits: Tumblr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Tumblr!$A$65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Tumblr!$BF$65:$BQ$65</c:f>
              <c:numCache>
                <c:formatCode>#,##0</c:formatCode>
                <c:ptCount val="12"/>
                <c:pt idx="0">
                  <c:v>24</c:v>
                </c:pt>
                <c:pt idx="1">
                  <c:v>44</c:v>
                </c:pt>
                <c:pt idx="2">
                  <c:v>76</c:v>
                </c:pt>
                <c:pt idx="3">
                  <c:v>110</c:v>
                </c:pt>
                <c:pt idx="4">
                  <c:v>80</c:v>
                </c:pt>
                <c:pt idx="5">
                  <c:v>111</c:v>
                </c:pt>
                <c:pt idx="6">
                  <c:v>346</c:v>
                </c:pt>
                <c:pt idx="7">
                  <c:v>1660</c:v>
                </c:pt>
                <c:pt idx="8">
                  <c:v>38</c:v>
                </c:pt>
                <c:pt idx="9">
                  <c:v>41</c:v>
                </c:pt>
                <c:pt idx="10">
                  <c:v>33</c:v>
                </c:pt>
                <c:pt idx="1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Tumblr!$A$66</c:f>
              <c:strCache>
                <c:ptCount val="1"/>
                <c:pt idx="0">
                  <c:v>I Found it in the Archives (retired)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Tumblr!$BF$66:$BQ$66</c:f>
            </c:numRef>
          </c:val>
          <c:smooth val="0"/>
        </c:ser>
        <c:ser>
          <c:idx val="2"/>
          <c:order val="2"/>
          <c:tx>
            <c:strRef>
              <c:f>Tumblr!$A$67</c:f>
              <c:strCache>
                <c:ptCount val="1"/>
                <c:pt idx="0">
                  <c:v>Today's Document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x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Tumblr!$BF$67:$BQ$67</c:f>
              <c:numCache>
                <c:formatCode>#,##0</c:formatCode>
                <c:ptCount val="12"/>
                <c:pt idx="0">
                  <c:v>4601</c:v>
                </c:pt>
                <c:pt idx="1">
                  <c:v>4110</c:v>
                </c:pt>
                <c:pt idx="2">
                  <c:v>4476</c:v>
                </c:pt>
                <c:pt idx="3">
                  <c:v>4698</c:v>
                </c:pt>
                <c:pt idx="4">
                  <c:v>4347</c:v>
                </c:pt>
                <c:pt idx="5">
                  <c:v>3224</c:v>
                </c:pt>
                <c:pt idx="6">
                  <c:v>3061</c:v>
                </c:pt>
                <c:pt idx="7">
                  <c:v>2672</c:v>
                </c:pt>
                <c:pt idx="8">
                  <c:v>3927</c:v>
                </c:pt>
                <c:pt idx="9">
                  <c:v>3245</c:v>
                </c:pt>
                <c:pt idx="10">
                  <c:v>3790</c:v>
                </c:pt>
                <c:pt idx="11">
                  <c:v>3992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Tumblr!$A$68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Tumblr!$BF$68:$BQ$68</c:f>
              <c:numCache>
                <c:formatCode>#,##0</c:formatCode>
                <c:ptCount val="12"/>
                <c:pt idx="0">
                  <c:v>2482</c:v>
                </c:pt>
                <c:pt idx="1">
                  <c:v>2366</c:v>
                </c:pt>
                <c:pt idx="2">
                  <c:v>2724</c:v>
                </c:pt>
                <c:pt idx="3">
                  <c:v>2765</c:v>
                </c:pt>
                <c:pt idx="4">
                  <c:v>2144</c:v>
                </c:pt>
                <c:pt idx="5">
                  <c:v>4050</c:v>
                </c:pt>
                <c:pt idx="6">
                  <c:v>2004</c:v>
                </c:pt>
                <c:pt idx="7">
                  <c:v>6075</c:v>
                </c:pt>
                <c:pt idx="8">
                  <c:v>7436</c:v>
                </c:pt>
                <c:pt idx="9">
                  <c:v>3131</c:v>
                </c:pt>
                <c:pt idx="10">
                  <c:v>4126</c:v>
                </c:pt>
                <c:pt idx="11">
                  <c:v>3599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Tumblr!$A$69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Tumblr!$BF$69:$BQ$69</c:f>
              <c:numCache>
                <c:formatCode>#,##0</c:formatCode>
                <c:ptCount val="12"/>
                <c:pt idx="0">
                  <c:v>237</c:v>
                </c:pt>
                <c:pt idx="1">
                  <c:v>231</c:v>
                </c:pt>
                <c:pt idx="2">
                  <c:v>230</c:v>
                </c:pt>
                <c:pt idx="3">
                  <c:v>213</c:v>
                </c:pt>
                <c:pt idx="4">
                  <c:v>188</c:v>
                </c:pt>
                <c:pt idx="5">
                  <c:v>2695</c:v>
                </c:pt>
                <c:pt idx="6">
                  <c:v>291</c:v>
                </c:pt>
                <c:pt idx="7">
                  <c:v>108</c:v>
                </c:pt>
                <c:pt idx="8">
                  <c:v>18</c:v>
                </c:pt>
                <c:pt idx="9">
                  <c:v>173</c:v>
                </c:pt>
                <c:pt idx="10">
                  <c:v>174</c:v>
                </c:pt>
                <c:pt idx="11">
                  <c:v>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Tumblr!$A$70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Tumblr!$BF$70:$BQ$70</c:f>
              <c:numCache>
                <c:formatCode>#,##0</c:formatCode>
                <c:ptCount val="12"/>
                <c:pt idx="0">
                  <c:v>373</c:v>
                </c:pt>
                <c:pt idx="1">
                  <c:v>410</c:v>
                </c:pt>
                <c:pt idx="2">
                  <c:v>348</c:v>
                </c:pt>
                <c:pt idx="3">
                  <c:v>562</c:v>
                </c:pt>
                <c:pt idx="4">
                  <c:v>1009</c:v>
                </c:pt>
                <c:pt idx="5">
                  <c:v>1126</c:v>
                </c:pt>
                <c:pt idx="6">
                  <c:v>399</c:v>
                </c:pt>
                <c:pt idx="7">
                  <c:v>236</c:v>
                </c:pt>
                <c:pt idx="8">
                  <c:v>206</c:v>
                </c:pt>
                <c:pt idx="9">
                  <c:v>289</c:v>
                </c:pt>
                <c:pt idx="10">
                  <c:v>485</c:v>
                </c:pt>
                <c:pt idx="11">
                  <c:v>379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Tumblr!$A$71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Tumblr!$BF$71:$BQ$71</c:f>
              <c:numCache>
                <c:formatCode>#,##0</c:formatCode>
                <c:ptCount val="12"/>
                <c:pt idx="0">
                  <c:v>278</c:v>
                </c:pt>
                <c:pt idx="1">
                  <c:v>258</c:v>
                </c:pt>
                <c:pt idx="2">
                  <c:v>263</c:v>
                </c:pt>
                <c:pt idx="3">
                  <c:v>244</c:v>
                </c:pt>
                <c:pt idx="4">
                  <c:v>265</c:v>
                </c:pt>
                <c:pt idx="5">
                  <c:v>288</c:v>
                </c:pt>
                <c:pt idx="6">
                  <c:v>339</c:v>
                </c:pt>
                <c:pt idx="7">
                  <c:v>272</c:v>
                </c:pt>
                <c:pt idx="8">
                  <c:v>553</c:v>
                </c:pt>
                <c:pt idx="9">
                  <c:v>294</c:v>
                </c:pt>
                <c:pt idx="10">
                  <c:v>407</c:v>
                </c:pt>
                <c:pt idx="11">
                  <c:v>287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Tumblr!$A$72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Tumblr!$BF$72:$BQ$72</c:f>
              <c:numCache>
                <c:formatCode>#,##0</c:formatCode>
                <c:ptCount val="12"/>
                <c:pt idx="0">
                  <c:v>490</c:v>
                </c:pt>
                <c:pt idx="1">
                  <c:v>523</c:v>
                </c:pt>
                <c:pt idx="2">
                  <c:v>554</c:v>
                </c:pt>
                <c:pt idx="3">
                  <c:v>541</c:v>
                </c:pt>
                <c:pt idx="4">
                  <c:v>655</c:v>
                </c:pt>
                <c:pt idx="5">
                  <c:v>880</c:v>
                </c:pt>
                <c:pt idx="6">
                  <c:v>610</c:v>
                </c:pt>
                <c:pt idx="7">
                  <c:v>513</c:v>
                </c:pt>
                <c:pt idx="8">
                  <c:v>481</c:v>
                </c:pt>
                <c:pt idx="9">
                  <c:v>509</c:v>
                </c:pt>
                <c:pt idx="10">
                  <c:v>555</c:v>
                </c:pt>
                <c:pt idx="11">
                  <c:v>575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Tumblr!$A$73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Tumblr!$BF$73:$BQ$73</c:f>
              <c:numCache>
                <c:formatCode>#,##0</c:formatCode>
                <c:ptCount val="12"/>
                <c:pt idx="0">
                  <c:v>101</c:v>
                </c:pt>
                <c:pt idx="1">
                  <c:v>69</c:v>
                </c:pt>
                <c:pt idx="2">
                  <c:v>132</c:v>
                </c:pt>
                <c:pt idx="3">
                  <c:v>72</c:v>
                </c:pt>
                <c:pt idx="4">
                  <c:v>157</c:v>
                </c:pt>
                <c:pt idx="5">
                  <c:v>55</c:v>
                </c:pt>
                <c:pt idx="6">
                  <c:v>157</c:v>
                </c:pt>
                <c:pt idx="7">
                  <c:v>54</c:v>
                </c:pt>
                <c:pt idx="8">
                  <c:v>45</c:v>
                </c:pt>
                <c:pt idx="9">
                  <c:v>67</c:v>
                </c:pt>
                <c:pt idx="10">
                  <c:v>54</c:v>
                </c:pt>
                <c:pt idx="11">
                  <c:v>50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Tumblr!$A$74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Tumblr!$BF$74:$BQ$74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Tumblr!$A$75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Tumblr!$BF$75:$BQ$75</c:f>
              <c:numCache>
                <c:formatCode>#,##0</c:formatCode>
                <c:ptCount val="12"/>
                <c:pt idx="6">
                  <c:v>490</c:v>
                </c:pt>
                <c:pt idx="7">
                  <c:v>498</c:v>
                </c:pt>
                <c:pt idx="8">
                  <c:v>90</c:v>
                </c:pt>
                <c:pt idx="9">
                  <c:v>114</c:v>
                </c:pt>
                <c:pt idx="10">
                  <c:v>236</c:v>
                </c:pt>
                <c:pt idx="11">
                  <c:v>129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Tumblr!$A$76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Tumblr!$BF$76:$BQ$76</c:f>
              <c:numCache>
                <c:formatCode>#,##0</c:formatCode>
                <c:ptCount val="12"/>
                <c:pt idx="0">
                  <c:v>46</c:v>
                </c:pt>
                <c:pt idx="1">
                  <c:v>57</c:v>
                </c:pt>
                <c:pt idx="2">
                  <c:v>86</c:v>
                </c:pt>
                <c:pt idx="3">
                  <c:v>822</c:v>
                </c:pt>
                <c:pt idx="4">
                  <c:v>103</c:v>
                </c:pt>
                <c:pt idx="5">
                  <c:v>117</c:v>
                </c:pt>
                <c:pt idx="6">
                  <c:v>288</c:v>
                </c:pt>
                <c:pt idx="7">
                  <c:v>49</c:v>
                </c:pt>
                <c:pt idx="8">
                  <c:v>89</c:v>
                </c:pt>
                <c:pt idx="9">
                  <c:v>61</c:v>
                </c:pt>
                <c:pt idx="10">
                  <c:v>244</c:v>
                </c:pt>
                <c:pt idx="11">
                  <c:v>194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Tumblr!$A$77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Tumblr!$BF$77:$BQ$77</c:f>
              <c:numCache>
                <c:formatCode>#,##0</c:formatCode>
                <c:ptCount val="12"/>
                <c:pt idx="0">
                  <c:v>594</c:v>
                </c:pt>
                <c:pt idx="1">
                  <c:v>590</c:v>
                </c:pt>
                <c:pt idx="2">
                  <c:v>628</c:v>
                </c:pt>
                <c:pt idx="3">
                  <c:v>519</c:v>
                </c:pt>
                <c:pt idx="4">
                  <c:v>562</c:v>
                </c:pt>
                <c:pt idx="5">
                  <c:v>630</c:v>
                </c:pt>
                <c:pt idx="6">
                  <c:v>567</c:v>
                </c:pt>
                <c:pt idx="7">
                  <c:v>2104</c:v>
                </c:pt>
                <c:pt idx="8">
                  <c:v>525</c:v>
                </c:pt>
                <c:pt idx="9">
                  <c:v>511</c:v>
                </c:pt>
                <c:pt idx="10">
                  <c:v>789</c:v>
                </c:pt>
                <c:pt idx="11">
                  <c:v>658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Tumblr!$A$78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Tumblr!$BF$78:$BQ$78</c:f>
              <c:numCache>
                <c:formatCode>#,##0</c:formatCode>
                <c:ptCount val="12"/>
                <c:pt idx="6">
                  <c:v>174</c:v>
                </c:pt>
                <c:pt idx="7">
                  <c:v>220</c:v>
                </c:pt>
                <c:pt idx="8">
                  <c:v>197</c:v>
                </c:pt>
                <c:pt idx="9">
                  <c:v>108</c:v>
                </c:pt>
                <c:pt idx="10">
                  <c:v>134</c:v>
                </c:pt>
                <c:pt idx="11">
                  <c:v>157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Tumblr!$A$79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Tumblr!$BF$79:$BQ$79</c:f>
              <c:numCache>
                <c:formatCode>#,##0</c:formatCode>
                <c:ptCount val="12"/>
                <c:pt idx="0">
                  <c:v>238</c:v>
                </c:pt>
                <c:pt idx="1">
                  <c:v>190</c:v>
                </c:pt>
                <c:pt idx="2">
                  <c:v>234</c:v>
                </c:pt>
                <c:pt idx="3">
                  <c:v>355</c:v>
                </c:pt>
                <c:pt idx="4">
                  <c:v>380</c:v>
                </c:pt>
                <c:pt idx="5">
                  <c:v>384</c:v>
                </c:pt>
                <c:pt idx="6">
                  <c:v>352</c:v>
                </c:pt>
                <c:pt idx="7">
                  <c:v>297</c:v>
                </c:pt>
                <c:pt idx="8">
                  <c:v>309</c:v>
                </c:pt>
                <c:pt idx="9">
                  <c:v>324</c:v>
                </c:pt>
                <c:pt idx="10">
                  <c:v>342</c:v>
                </c:pt>
                <c:pt idx="11">
                  <c:v>527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Tumblr!$A$80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Tumblr!$BF$64:$BQ$64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Tumblr!$BF$80:$BQ$80</c:f>
              <c:numCache>
                <c:formatCode>#,##0</c:formatCode>
                <c:ptCount val="12"/>
                <c:pt idx="0">
                  <c:v>701</c:v>
                </c:pt>
                <c:pt idx="1">
                  <c:v>737</c:v>
                </c:pt>
                <c:pt idx="2">
                  <c:v>524</c:v>
                </c:pt>
                <c:pt idx="3">
                  <c:v>2698</c:v>
                </c:pt>
                <c:pt idx="4">
                  <c:v>2091</c:v>
                </c:pt>
                <c:pt idx="5">
                  <c:v>1106</c:v>
                </c:pt>
                <c:pt idx="6">
                  <c:v>823</c:v>
                </c:pt>
                <c:pt idx="7">
                  <c:v>637</c:v>
                </c:pt>
                <c:pt idx="8">
                  <c:v>571</c:v>
                </c:pt>
                <c:pt idx="9">
                  <c:v>759</c:v>
                </c:pt>
                <c:pt idx="10">
                  <c:v>710</c:v>
                </c:pt>
                <c:pt idx="11">
                  <c:v>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8624"/>
        <c:axId val="201989016"/>
      </c:lineChart>
      <c:catAx>
        <c:axId val="20198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989016"/>
        <c:crosses val="autoZero"/>
        <c:auto val="1"/>
        <c:lblAlgn val="ctr"/>
        <c:lblOffset val="100"/>
        <c:noMultiLvlLbl val="0"/>
      </c:catAx>
      <c:valAx>
        <c:axId val="201989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The number of individual sessions initiated by all visitors to your site (i.e., if a user is inactive on your site for 30+ minutes, future activity is attributed to a new session)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1988624"/>
        <c:crosses val="autoZero"/>
        <c:crossBetween val="between"/>
      </c:valAx>
    </c:plotArea>
    <c:legend>
      <c:legendPos val="r"/>
      <c:legendEntry>
        <c:idx val="2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9989982518400804"/>
          <c:y val="0.220696683663302"/>
          <c:w val="0.20010017481600514"/>
          <c:h val="0.547008100489065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Unique Viewers: Tumblr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876161383081"/>
          <c:y val="0.10497167978293501"/>
          <c:w val="0.66150601381043805"/>
          <c:h val="0.75504424121743396"/>
        </c:manualLayout>
      </c:layout>
      <c:lineChart>
        <c:grouping val="standard"/>
        <c:varyColors val="0"/>
        <c:ser>
          <c:idx val="0"/>
          <c:order val="0"/>
          <c:tx>
            <c:strRef>
              <c:f>Tumblr!$A$4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Tumblr!$BF$4:$BQ$4</c:f>
              <c:numCache>
                <c:formatCode>#,##0</c:formatCode>
                <c:ptCount val="12"/>
                <c:pt idx="0">
                  <c:v>24</c:v>
                </c:pt>
                <c:pt idx="1">
                  <c:v>39</c:v>
                </c:pt>
                <c:pt idx="2">
                  <c:v>68</c:v>
                </c:pt>
                <c:pt idx="3">
                  <c:v>106</c:v>
                </c:pt>
                <c:pt idx="4">
                  <c:v>77</c:v>
                </c:pt>
                <c:pt idx="5">
                  <c:v>105</c:v>
                </c:pt>
                <c:pt idx="6">
                  <c:v>323</c:v>
                </c:pt>
                <c:pt idx="7">
                  <c:v>1505</c:v>
                </c:pt>
                <c:pt idx="8">
                  <c:v>37</c:v>
                </c:pt>
                <c:pt idx="9">
                  <c:v>39</c:v>
                </c:pt>
                <c:pt idx="10">
                  <c:v>33</c:v>
                </c:pt>
                <c:pt idx="11">
                  <c:v>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Tumblr!$A$5</c:f>
              <c:strCache>
                <c:ptCount val="1"/>
                <c:pt idx="0">
                  <c:v>I Found it in the Archives (retired)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Tumblr!$BF$5:$BQ$5</c:f>
            </c:numRef>
          </c:val>
          <c:smooth val="0"/>
        </c:ser>
        <c:ser>
          <c:idx val="3"/>
          <c:order val="2"/>
          <c:tx>
            <c:strRef>
              <c:f>Tumblr!$A$6</c:f>
              <c:strCache>
                <c:ptCount val="1"/>
                <c:pt idx="0">
                  <c:v>Today's Document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Tumblr!$BF$6:$BQ$6</c:f>
              <c:numCache>
                <c:formatCode>#,##0</c:formatCode>
                <c:ptCount val="12"/>
                <c:pt idx="0">
                  <c:v>3598</c:v>
                </c:pt>
                <c:pt idx="1">
                  <c:v>3091</c:v>
                </c:pt>
                <c:pt idx="2">
                  <c:v>3440</c:v>
                </c:pt>
                <c:pt idx="3">
                  <c:v>3426</c:v>
                </c:pt>
                <c:pt idx="4">
                  <c:v>3237</c:v>
                </c:pt>
                <c:pt idx="5">
                  <c:v>2340</c:v>
                </c:pt>
                <c:pt idx="6">
                  <c:v>2088</c:v>
                </c:pt>
                <c:pt idx="7">
                  <c:v>1954</c:v>
                </c:pt>
                <c:pt idx="8">
                  <c:v>3094</c:v>
                </c:pt>
                <c:pt idx="9">
                  <c:v>2419</c:v>
                </c:pt>
                <c:pt idx="10">
                  <c:v>2929</c:v>
                </c:pt>
                <c:pt idx="11">
                  <c:v>3150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Tumblr!$A$7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Tumblr!$BF$7:$BQ$7</c:f>
              <c:numCache>
                <c:formatCode>#,##0</c:formatCode>
                <c:ptCount val="12"/>
                <c:pt idx="0">
                  <c:v>2212</c:v>
                </c:pt>
                <c:pt idx="1">
                  <c:v>2128</c:v>
                </c:pt>
                <c:pt idx="2">
                  <c:v>2438</c:v>
                </c:pt>
                <c:pt idx="3">
                  <c:v>2516</c:v>
                </c:pt>
                <c:pt idx="4">
                  <c:v>1966</c:v>
                </c:pt>
                <c:pt idx="5">
                  <c:v>3696</c:v>
                </c:pt>
                <c:pt idx="6">
                  <c:v>1822</c:v>
                </c:pt>
                <c:pt idx="7">
                  <c:v>5804</c:v>
                </c:pt>
                <c:pt idx="8">
                  <c:v>7112</c:v>
                </c:pt>
                <c:pt idx="9">
                  <c:v>2888</c:v>
                </c:pt>
                <c:pt idx="10">
                  <c:v>3798</c:v>
                </c:pt>
                <c:pt idx="11">
                  <c:v>3380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Tumblr!$A$8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Tumblr!$BF$8:$BQ$8</c:f>
              <c:numCache>
                <c:formatCode>#,##0</c:formatCode>
                <c:ptCount val="12"/>
                <c:pt idx="0">
                  <c:v>210</c:v>
                </c:pt>
                <c:pt idx="1">
                  <c:v>216</c:v>
                </c:pt>
                <c:pt idx="2">
                  <c:v>199</c:v>
                </c:pt>
                <c:pt idx="3">
                  <c:v>190</c:v>
                </c:pt>
                <c:pt idx="4">
                  <c:v>174</c:v>
                </c:pt>
                <c:pt idx="5">
                  <c:v>2472</c:v>
                </c:pt>
                <c:pt idx="6">
                  <c:v>257</c:v>
                </c:pt>
                <c:pt idx="7">
                  <c:v>98</c:v>
                </c:pt>
                <c:pt idx="8">
                  <c:v>17</c:v>
                </c:pt>
                <c:pt idx="9">
                  <c:v>164</c:v>
                </c:pt>
                <c:pt idx="10">
                  <c:v>169</c:v>
                </c:pt>
                <c:pt idx="11">
                  <c:v>130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Tumblr!$A$9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Tumblr!$BF$9:$BQ$9</c:f>
              <c:numCache>
                <c:formatCode>#,##0</c:formatCode>
                <c:ptCount val="12"/>
                <c:pt idx="0">
                  <c:v>351</c:v>
                </c:pt>
                <c:pt idx="1">
                  <c:v>382</c:v>
                </c:pt>
                <c:pt idx="2">
                  <c:v>325</c:v>
                </c:pt>
                <c:pt idx="3">
                  <c:v>517</c:v>
                </c:pt>
                <c:pt idx="4">
                  <c:v>928</c:v>
                </c:pt>
                <c:pt idx="5">
                  <c:v>1071</c:v>
                </c:pt>
                <c:pt idx="6">
                  <c:v>371</c:v>
                </c:pt>
                <c:pt idx="7">
                  <c:v>224</c:v>
                </c:pt>
                <c:pt idx="8">
                  <c:v>178</c:v>
                </c:pt>
                <c:pt idx="9">
                  <c:v>257</c:v>
                </c:pt>
                <c:pt idx="10">
                  <c:v>458</c:v>
                </c:pt>
                <c:pt idx="11">
                  <c:v>356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Tumblr!$A$10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Tumblr!$BF$10:$BQ$10</c:f>
              <c:numCache>
                <c:formatCode>#,##0</c:formatCode>
                <c:ptCount val="12"/>
                <c:pt idx="0">
                  <c:v>239</c:v>
                </c:pt>
                <c:pt idx="1">
                  <c:v>243</c:v>
                </c:pt>
                <c:pt idx="2">
                  <c:v>247</c:v>
                </c:pt>
                <c:pt idx="3">
                  <c:v>233</c:v>
                </c:pt>
                <c:pt idx="4">
                  <c:v>244</c:v>
                </c:pt>
                <c:pt idx="5">
                  <c:v>254</c:v>
                </c:pt>
                <c:pt idx="6">
                  <c:v>283</c:v>
                </c:pt>
                <c:pt idx="7">
                  <c:v>237</c:v>
                </c:pt>
                <c:pt idx="8">
                  <c:v>495</c:v>
                </c:pt>
                <c:pt idx="9">
                  <c:v>278</c:v>
                </c:pt>
                <c:pt idx="10">
                  <c:v>383</c:v>
                </c:pt>
                <c:pt idx="11">
                  <c:v>245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Tumblr!$A$11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Tumblr!$BF$11:$BQ$11</c:f>
              <c:numCache>
                <c:formatCode>#,##0</c:formatCode>
                <c:ptCount val="12"/>
                <c:pt idx="0">
                  <c:v>428</c:v>
                </c:pt>
                <c:pt idx="1">
                  <c:v>447</c:v>
                </c:pt>
                <c:pt idx="2">
                  <c:v>492</c:v>
                </c:pt>
                <c:pt idx="3">
                  <c:v>473</c:v>
                </c:pt>
                <c:pt idx="4">
                  <c:v>591</c:v>
                </c:pt>
                <c:pt idx="5">
                  <c:v>760</c:v>
                </c:pt>
                <c:pt idx="6">
                  <c:v>551</c:v>
                </c:pt>
                <c:pt idx="7">
                  <c:v>447</c:v>
                </c:pt>
                <c:pt idx="8">
                  <c:v>423</c:v>
                </c:pt>
                <c:pt idx="9">
                  <c:v>446</c:v>
                </c:pt>
                <c:pt idx="10">
                  <c:v>484</c:v>
                </c:pt>
                <c:pt idx="11">
                  <c:v>500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Tumblr!$A$12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Tumblr!$BF$12:$BQ$12</c:f>
              <c:numCache>
                <c:formatCode>#,##0</c:formatCode>
                <c:ptCount val="12"/>
                <c:pt idx="0">
                  <c:v>70</c:v>
                </c:pt>
                <c:pt idx="1">
                  <c:v>62</c:v>
                </c:pt>
                <c:pt idx="2">
                  <c:v>118</c:v>
                </c:pt>
                <c:pt idx="3">
                  <c:v>62</c:v>
                </c:pt>
                <c:pt idx="4">
                  <c:v>147</c:v>
                </c:pt>
                <c:pt idx="5">
                  <c:v>44</c:v>
                </c:pt>
                <c:pt idx="6">
                  <c:v>146</c:v>
                </c:pt>
                <c:pt idx="7">
                  <c:v>44</c:v>
                </c:pt>
                <c:pt idx="8">
                  <c:v>40</c:v>
                </c:pt>
                <c:pt idx="9">
                  <c:v>52</c:v>
                </c:pt>
                <c:pt idx="10">
                  <c:v>49</c:v>
                </c:pt>
                <c:pt idx="11">
                  <c:v>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Tumblr!$A$13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Tumblr!$BF$13:$BQ$13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Tumblr!$A$14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Tumblr!$BF$14:$BQ$14</c:f>
              <c:numCache>
                <c:formatCode>#,##0</c:formatCode>
                <c:ptCount val="12"/>
                <c:pt idx="6">
                  <c:v>354</c:v>
                </c:pt>
                <c:pt idx="7">
                  <c:v>327</c:v>
                </c:pt>
                <c:pt idx="8">
                  <c:v>60</c:v>
                </c:pt>
                <c:pt idx="9">
                  <c:v>82</c:v>
                </c:pt>
                <c:pt idx="10">
                  <c:v>160</c:v>
                </c:pt>
                <c:pt idx="11">
                  <c:v>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Tumblr!$A$15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Tumblr!$BF$15:$BQ$15</c:f>
              <c:numCache>
                <c:formatCode>#,##0</c:formatCode>
                <c:ptCount val="12"/>
                <c:pt idx="0">
                  <c:v>44</c:v>
                </c:pt>
                <c:pt idx="1">
                  <c:v>46</c:v>
                </c:pt>
                <c:pt idx="2">
                  <c:v>65</c:v>
                </c:pt>
                <c:pt idx="3">
                  <c:v>782</c:v>
                </c:pt>
                <c:pt idx="4">
                  <c:v>85</c:v>
                </c:pt>
                <c:pt idx="5">
                  <c:v>102</c:v>
                </c:pt>
                <c:pt idx="6">
                  <c:v>250</c:v>
                </c:pt>
                <c:pt idx="7">
                  <c:v>48</c:v>
                </c:pt>
                <c:pt idx="8">
                  <c:v>74</c:v>
                </c:pt>
                <c:pt idx="9">
                  <c:v>51</c:v>
                </c:pt>
                <c:pt idx="10">
                  <c:v>217</c:v>
                </c:pt>
                <c:pt idx="11">
                  <c:v>166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Tumblr!$A$16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Tumblr!$BF$16:$BQ$16</c:f>
              <c:numCache>
                <c:formatCode>#,##0</c:formatCode>
                <c:ptCount val="12"/>
                <c:pt idx="0">
                  <c:v>550</c:v>
                </c:pt>
                <c:pt idx="1">
                  <c:v>546</c:v>
                </c:pt>
                <c:pt idx="2">
                  <c:v>585</c:v>
                </c:pt>
                <c:pt idx="3">
                  <c:v>461</c:v>
                </c:pt>
                <c:pt idx="4">
                  <c:v>507</c:v>
                </c:pt>
                <c:pt idx="5">
                  <c:v>578</c:v>
                </c:pt>
                <c:pt idx="6">
                  <c:v>503</c:v>
                </c:pt>
                <c:pt idx="7">
                  <c:v>1899</c:v>
                </c:pt>
                <c:pt idx="8">
                  <c:v>469</c:v>
                </c:pt>
                <c:pt idx="9">
                  <c:v>433</c:v>
                </c:pt>
                <c:pt idx="10">
                  <c:v>691</c:v>
                </c:pt>
                <c:pt idx="11">
                  <c:v>562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Tumblr!$A$17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Tumblr!$BF$17:$BQ$17</c:f>
              <c:numCache>
                <c:formatCode>#,##0</c:formatCode>
                <c:ptCount val="12"/>
                <c:pt idx="6">
                  <c:v>75</c:v>
                </c:pt>
                <c:pt idx="7">
                  <c:v>106</c:v>
                </c:pt>
                <c:pt idx="8">
                  <c:v>74</c:v>
                </c:pt>
                <c:pt idx="9">
                  <c:v>47</c:v>
                </c:pt>
                <c:pt idx="10">
                  <c:v>69</c:v>
                </c:pt>
                <c:pt idx="11">
                  <c:v>125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Tumblr!$A$18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Tumblr!$BF$18:$BQ$18</c:f>
              <c:numCache>
                <c:formatCode>#,##0</c:formatCode>
                <c:ptCount val="12"/>
                <c:pt idx="0">
                  <c:v>196</c:v>
                </c:pt>
                <c:pt idx="1">
                  <c:v>130</c:v>
                </c:pt>
                <c:pt idx="2">
                  <c:v>167</c:v>
                </c:pt>
                <c:pt idx="3">
                  <c:v>270</c:v>
                </c:pt>
                <c:pt idx="4">
                  <c:v>293</c:v>
                </c:pt>
                <c:pt idx="5">
                  <c:v>320</c:v>
                </c:pt>
                <c:pt idx="6">
                  <c:v>296</c:v>
                </c:pt>
                <c:pt idx="7">
                  <c:v>212</c:v>
                </c:pt>
                <c:pt idx="8">
                  <c:v>228</c:v>
                </c:pt>
                <c:pt idx="9">
                  <c:v>219</c:v>
                </c:pt>
                <c:pt idx="10">
                  <c:v>266</c:v>
                </c:pt>
                <c:pt idx="11">
                  <c:v>426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Tumblr!$A$19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Tumblr!$BF$3:$BQ$3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Tumblr!$BF$19:$BQ$19</c:f>
              <c:numCache>
                <c:formatCode>#,##0</c:formatCode>
                <c:ptCount val="12"/>
                <c:pt idx="0">
                  <c:v>620</c:v>
                </c:pt>
                <c:pt idx="1">
                  <c:v>653</c:v>
                </c:pt>
                <c:pt idx="2">
                  <c:v>459</c:v>
                </c:pt>
                <c:pt idx="3">
                  <c:v>2556</c:v>
                </c:pt>
                <c:pt idx="4">
                  <c:v>1774</c:v>
                </c:pt>
                <c:pt idx="5">
                  <c:v>970</c:v>
                </c:pt>
                <c:pt idx="6">
                  <c:v>711</c:v>
                </c:pt>
                <c:pt idx="7">
                  <c:v>554</c:v>
                </c:pt>
                <c:pt idx="8">
                  <c:v>495</c:v>
                </c:pt>
                <c:pt idx="9">
                  <c:v>666</c:v>
                </c:pt>
                <c:pt idx="10">
                  <c:v>650</c:v>
                </c:pt>
                <c:pt idx="11">
                  <c:v>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90192"/>
        <c:axId val="201990584"/>
      </c:lineChart>
      <c:catAx>
        <c:axId val="20199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990584"/>
        <c:crosses val="autoZero"/>
        <c:auto val="1"/>
        <c:lblAlgn val="ctr"/>
        <c:lblOffset val="100"/>
        <c:noMultiLvlLbl val="0"/>
      </c:catAx>
      <c:valAx>
        <c:axId val="201990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Monthly Unique Viewers: The number of individuals who viewed our blog in a given month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199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08687736490602"/>
          <c:y val="4.2242208608888998E-2"/>
          <c:w val="0.2022755400585424"/>
          <c:h val="0.546478501890341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Followers: Tumblr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876161383081"/>
          <c:y val="5.2589113817702302E-2"/>
          <c:w val="0.67613815599522598"/>
          <c:h val="0.83160337608972201"/>
        </c:manualLayout>
      </c:layout>
      <c:lineChart>
        <c:grouping val="standard"/>
        <c:varyColors val="0"/>
        <c:ser>
          <c:idx val="0"/>
          <c:order val="0"/>
          <c:tx>
            <c:strRef>
              <c:f>Tumblr!$A$86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Tumblr!$BF$86:$BQ$86</c:f>
              <c:numCache>
                <c:formatCode>#,##0</c:formatCode>
                <c:ptCount val="12"/>
                <c:pt idx="0">
                  <c:v>63206</c:v>
                </c:pt>
                <c:pt idx="1">
                  <c:v>63205</c:v>
                </c:pt>
                <c:pt idx="2">
                  <c:v>63229</c:v>
                </c:pt>
                <c:pt idx="3" formatCode="_(* #,##0_);_(* \(#,##0\);_(* &quot;-&quot;??_);_(@_)">
                  <c:v>63300</c:v>
                </c:pt>
                <c:pt idx="4" formatCode="_(* #,##0_);_(* \(#,##0\);_(* &quot;-&quot;??_);_(@_)">
                  <c:v>63283</c:v>
                </c:pt>
                <c:pt idx="5" formatCode="_(* #,##0_);_(* \(#,##0\);_(* &quot;-&quot;_);_(@_)">
                  <c:v>63283</c:v>
                </c:pt>
                <c:pt idx="6" formatCode="_(* #,##0_);_(* \(#,##0\);_(* &quot;-&quot;??_);_(@_)">
                  <c:v>63959</c:v>
                </c:pt>
                <c:pt idx="7" formatCode="_(* #,##0_);_(* \(#,##0\);_(* &quot;-&quot;??_);_(@_)">
                  <c:v>64134</c:v>
                </c:pt>
                <c:pt idx="8" formatCode="_(* #,##0_);_(* \(#,##0\);_(* &quot;-&quot;??_);_(@_)">
                  <c:v>64155</c:v>
                </c:pt>
                <c:pt idx="9" formatCode="_(* #,##0_);_(* \(#,##0\);_(* &quot;-&quot;??_);_(@_)">
                  <c:v>64140</c:v>
                </c:pt>
                <c:pt idx="10">
                  <c:v>64099</c:v>
                </c:pt>
                <c:pt idx="11">
                  <c:v>64026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Tumblr!$A$87</c:f>
              <c:strCache>
                <c:ptCount val="1"/>
                <c:pt idx="0">
                  <c:v>I Found it in the Archives (retired)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Tumblr!$BF$87:$BQ$87</c:f>
            </c:numRef>
          </c:val>
          <c:smooth val="0"/>
        </c:ser>
        <c:ser>
          <c:idx val="3"/>
          <c:order val="2"/>
          <c:tx>
            <c:strRef>
              <c:f>Tumblr!$A$88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Tumblr!$BF$88:$BQ$88</c:f>
              <c:numCache>
                <c:formatCode>#,##0</c:formatCode>
                <c:ptCount val="12"/>
                <c:pt idx="0">
                  <c:v>218576</c:v>
                </c:pt>
                <c:pt idx="1">
                  <c:v>219421</c:v>
                </c:pt>
                <c:pt idx="2">
                  <c:v>220665</c:v>
                </c:pt>
                <c:pt idx="3" formatCode="_(* #,##0_);_(* \(#,##0\);_(* &quot;-&quot;??_);_(@_)">
                  <c:v>222611</c:v>
                </c:pt>
                <c:pt idx="4" formatCode="_(* #,##0_);_(* \(#,##0\);_(* &quot;-&quot;??_);_(@_)">
                  <c:v>224484</c:v>
                </c:pt>
                <c:pt idx="5" formatCode="_(* #,##0_);_(* \(#,##0\);_(* &quot;-&quot;_);_(@_)">
                  <c:v>225434</c:v>
                </c:pt>
                <c:pt idx="6" formatCode="_(* #,##0_);_(* \(#,##0\);_(* &quot;-&quot;??_);_(@_)">
                  <c:v>226555</c:v>
                </c:pt>
                <c:pt idx="7" formatCode="_(* #,##0_);_(* \(#,##0\);_(* &quot;-&quot;??_);_(@_)">
                  <c:v>227791</c:v>
                </c:pt>
                <c:pt idx="8" formatCode="_(* #,##0_);_(* \(#,##0\);_(* &quot;-&quot;??_);_(@_)">
                  <c:v>229828</c:v>
                </c:pt>
                <c:pt idx="9" formatCode="_(* #,##0_);_(* \(#,##0\);_(* &quot;-&quot;??_);_(@_)">
                  <c:v>231408</c:v>
                </c:pt>
                <c:pt idx="10">
                  <c:v>232691</c:v>
                </c:pt>
                <c:pt idx="11">
                  <c:v>234290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Tumblr!$A$89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Tumblr!$BF$89:$BQ$89</c:f>
              <c:numCache>
                <c:formatCode>#,##0</c:formatCode>
                <c:ptCount val="12"/>
                <c:pt idx="0">
                  <c:v>130437</c:v>
                </c:pt>
                <c:pt idx="1">
                  <c:v>130467</c:v>
                </c:pt>
                <c:pt idx="2">
                  <c:v>130595</c:v>
                </c:pt>
                <c:pt idx="3" formatCode="_(* #,##0_);_(* \(#,##0\);_(* &quot;-&quot;??_);_(@_)">
                  <c:v>130914</c:v>
                </c:pt>
                <c:pt idx="4" formatCode="_(* #,##0_);_(* \(#,##0\);_(* &quot;-&quot;??_);_(@_)">
                  <c:v>131235</c:v>
                </c:pt>
                <c:pt idx="5" formatCode="_(* #,##0_);_(* \(#,##0\);_(* &quot;-&quot;_);_(@_)">
                  <c:v>132007</c:v>
                </c:pt>
                <c:pt idx="6" formatCode="_(* #,##0_);_(* \(#,##0\);_(* &quot;-&quot;??_);_(@_)">
                  <c:v>132084</c:v>
                </c:pt>
                <c:pt idx="7" formatCode="_(* #,##0_);_(* \(#,##0\);_(* &quot;-&quot;??_);_(@_)">
                  <c:v>132096</c:v>
                </c:pt>
                <c:pt idx="8" formatCode="_(* #,##0_);_(* \(#,##0\);_(* &quot;-&quot;??_);_(@_)">
                  <c:v>132851</c:v>
                </c:pt>
                <c:pt idx="9" formatCode="_(* #,##0_);_(* \(#,##0\);_(* &quot;-&quot;??_);_(@_)">
                  <c:v>133000</c:v>
                </c:pt>
                <c:pt idx="10">
                  <c:v>133086</c:v>
                </c:pt>
                <c:pt idx="11">
                  <c:v>133175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Tumblr!$A$90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Tumblr!$BF$90:$BQ$90</c:f>
              <c:numCache>
                <c:formatCode>#,##0</c:formatCode>
                <c:ptCount val="12"/>
                <c:pt idx="0">
                  <c:v>69375</c:v>
                </c:pt>
                <c:pt idx="1">
                  <c:v>69443</c:v>
                </c:pt>
                <c:pt idx="2">
                  <c:v>69529</c:v>
                </c:pt>
                <c:pt idx="3" formatCode="_(* #,##0_);_(* \(#,##0\);_(* &quot;-&quot;??_);_(@_)">
                  <c:v>70120</c:v>
                </c:pt>
                <c:pt idx="4" formatCode="_(* #,##0_);_(* \(#,##0\);_(* &quot;-&quot;??_);_(@_)">
                  <c:v>70779</c:v>
                </c:pt>
                <c:pt idx="5" formatCode="_(* #,##0_);_(* \(#,##0\);_(* &quot;-&quot;_);_(@_)">
                  <c:v>71973</c:v>
                </c:pt>
                <c:pt idx="6" formatCode="_(* #,##0_);_(* \(#,##0\);_(* &quot;-&quot;??_);_(@_)">
                  <c:v>72271</c:v>
                </c:pt>
                <c:pt idx="7" formatCode="_(* #,##0_);_(* \(#,##0\);_(* &quot;-&quot;??_);_(@_)">
                  <c:v>72433</c:v>
                </c:pt>
                <c:pt idx="8" formatCode="_(* #,##0_);_(* \(#,##0\);_(* &quot;-&quot;??_);_(@_)">
                  <c:v>72645</c:v>
                </c:pt>
                <c:pt idx="9" formatCode="_(* #,##0_);_(* \(#,##0\);_(* &quot;-&quot;??_);_(@_)">
                  <c:v>72902</c:v>
                </c:pt>
                <c:pt idx="10">
                  <c:v>73039</c:v>
                </c:pt>
                <c:pt idx="11">
                  <c:v>73049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Tumblr!$A$91</c:f>
              <c:strCache>
                <c:ptCount val="1"/>
                <c:pt idx="0">
                  <c:v>U.S. National Archives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Tumblr!$BF$91:$BQ$91</c:f>
              <c:numCache>
                <c:formatCode>#,##0</c:formatCode>
                <c:ptCount val="12"/>
                <c:pt idx="0">
                  <c:v>43508</c:v>
                </c:pt>
                <c:pt idx="1">
                  <c:v>44556</c:v>
                </c:pt>
                <c:pt idx="2">
                  <c:v>45608</c:v>
                </c:pt>
                <c:pt idx="3" formatCode="_(* #,##0_);_(* \(#,##0\);_(* &quot;-&quot;??_);_(@_)">
                  <c:v>46258</c:v>
                </c:pt>
                <c:pt idx="4" formatCode="_(* #,##0_);_(* \(#,##0\);_(* &quot;-&quot;??_);_(@_)">
                  <c:v>46141</c:v>
                </c:pt>
                <c:pt idx="5" formatCode="_(* #,##0_);_(* \(#,##0\);_(* &quot;-&quot;_);_(@_)">
                  <c:v>46172</c:v>
                </c:pt>
                <c:pt idx="6" formatCode="_(* #,##0_);_(* \(#,##0\);_(* &quot;-&quot;??_);_(@_)">
                  <c:v>47235</c:v>
                </c:pt>
                <c:pt idx="7" formatCode="_(* #,##0_);_(* \(#,##0\);_(* &quot;-&quot;??_);_(@_)">
                  <c:v>48774</c:v>
                </c:pt>
                <c:pt idx="8" formatCode="_(* #,##0_);_(* \(#,##0\);_(* &quot;-&quot;??_);_(@_)">
                  <c:v>51117</c:v>
                </c:pt>
                <c:pt idx="9" formatCode="_(* #,##0_);_(* \(#,##0\);_(* &quot;-&quot;??_);_(@_)">
                  <c:v>52521</c:v>
                </c:pt>
                <c:pt idx="10">
                  <c:v>53809</c:v>
                </c:pt>
                <c:pt idx="11">
                  <c:v>1389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Tumblr!$A$92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Tumblr!$BF$92:$BQ$92</c:f>
              <c:numCache>
                <c:formatCode>#,##0</c:formatCode>
                <c:ptCount val="12"/>
                <c:pt idx="0">
                  <c:v>19493</c:v>
                </c:pt>
                <c:pt idx="1">
                  <c:v>19779</c:v>
                </c:pt>
                <c:pt idx="2">
                  <c:v>20050</c:v>
                </c:pt>
                <c:pt idx="3" formatCode="_(* #,##0_);_(* \(#,##0\);_(* &quot;-&quot;??_);_(@_)">
                  <c:v>20127</c:v>
                </c:pt>
                <c:pt idx="4" formatCode="_(* #,##0_);_(* \(#,##0\);_(* &quot;-&quot;??_);_(@_)">
                  <c:v>20108</c:v>
                </c:pt>
                <c:pt idx="5" formatCode="_(* #,##0_);_(* \(#,##0\);_(* &quot;-&quot;_);_(@_)">
                  <c:v>20246</c:v>
                </c:pt>
                <c:pt idx="6" formatCode="_(* #,##0_);_(* \(#,##0\);_(* &quot;-&quot;??_);_(@_)">
                  <c:v>20384</c:v>
                </c:pt>
                <c:pt idx="7" formatCode="_(* #,##0_);_(* \(#,##0\);_(* &quot;-&quot;??_);_(@_)">
                  <c:v>20522</c:v>
                </c:pt>
                <c:pt idx="8" formatCode="_(* #,##0_);_(* \(#,##0\);_(* &quot;-&quot;??_);_(@_)">
                  <c:v>20811</c:v>
                </c:pt>
                <c:pt idx="9" formatCode="_(* #,##0_);_(* \(#,##0\);_(* &quot;-&quot;??_);_(@_)">
                  <c:v>21109</c:v>
                </c:pt>
                <c:pt idx="10">
                  <c:v>21292</c:v>
                </c:pt>
                <c:pt idx="11">
                  <c:v>21496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Tumblr!$A$93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Tumblr!$BF$93:$BQ$93</c:f>
              <c:numCache>
                <c:formatCode>#,##0</c:formatCode>
                <c:ptCount val="12"/>
                <c:pt idx="0">
                  <c:v>362</c:v>
                </c:pt>
                <c:pt idx="1">
                  <c:v>428</c:v>
                </c:pt>
                <c:pt idx="2">
                  <c:v>608</c:v>
                </c:pt>
                <c:pt idx="3" formatCode="_(* #,##0_);_(* \(#,##0\);_(* &quot;-&quot;??_);_(@_)">
                  <c:v>839</c:v>
                </c:pt>
                <c:pt idx="4" formatCode="_(* #,##0_);_(* \(#,##0\);_(* &quot;-&quot;??_);_(@_)">
                  <c:v>984</c:v>
                </c:pt>
                <c:pt idx="5" formatCode="_(* #,##0_);_(* \(#,##0\);_(* &quot;-&quot;_);_(@_)">
                  <c:v>1120</c:v>
                </c:pt>
                <c:pt idx="6" formatCode="_(* #,##0_);_(* \(#,##0\);_(* &quot;-&quot;??_);_(@_)">
                  <c:v>1312</c:v>
                </c:pt>
                <c:pt idx="7" formatCode="_(* #,##0_);_(* \(#,##0\);_(* &quot;-&quot;??_);_(@_)">
                  <c:v>1445</c:v>
                </c:pt>
                <c:pt idx="8" formatCode="_(* #,##0_);_(* \(#,##0\);_(* &quot;-&quot;??_);_(@_)">
                  <c:v>1623</c:v>
                </c:pt>
                <c:pt idx="9" formatCode="_(* #,##0_);_(* \(#,##0\);_(* &quot;-&quot;??_);_(@_)">
                  <c:v>1835</c:v>
                </c:pt>
                <c:pt idx="10">
                  <c:v>1945</c:v>
                </c:pt>
                <c:pt idx="11">
                  <c:v>2126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Tumblr!$A$94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Tumblr!$BF$94:$BQ$94</c:f>
              <c:numCache>
                <c:formatCode>#,##0</c:formatCode>
                <c:ptCount val="12"/>
                <c:pt idx="0">
                  <c:v>932</c:v>
                </c:pt>
                <c:pt idx="1">
                  <c:v>939</c:v>
                </c:pt>
                <c:pt idx="2">
                  <c:v>958</c:v>
                </c:pt>
                <c:pt idx="3" formatCode="_(* #,##0_);_(* \(#,##0\);_(* &quot;-&quot;??_);_(@_)">
                  <c:v>988</c:v>
                </c:pt>
                <c:pt idx="4" formatCode="_(* #,##0_);_(* \(#,##0\);_(* &quot;-&quot;??_);_(@_)">
                  <c:v>1013</c:v>
                </c:pt>
                <c:pt idx="5" formatCode="_(* #,##0_);_(* \(#,##0\);_(* &quot;-&quot;_);_(@_)">
                  <c:v>1062</c:v>
                </c:pt>
                <c:pt idx="6" formatCode="_(* #,##0_);_(* \(#,##0\);_(* &quot;-&quot;??_);_(@_)">
                  <c:v>1091</c:v>
                </c:pt>
                <c:pt idx="7" formatCode="_(* #,##0_);_(* \(#,##0\);_(* &quot;-&quot;??_);_(@_)">
                  <c:v>1116</c:v>
                </c:pt>
                <c:pt idx="8" formatCode="_(* #,##0_);_(* \(#,##0\);_(* &quot;-&quot;??_);_(@_)">
                  <c:v>1129</c:v>
                </c:pt>
                <c:pt idx="9" formatCode="_(* #,##0_);_(* \(#,##0\);_(* &quot;-&quot;??_);_(@_)">
                  <c:v>1157</c:v>
                </c:pt>
                <c:pt idx="10">
                  <c:v>1173</c:v>
                </c:pt>
                <c:pt idx="11">
                  <c:v>1195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Tumblr!$A$95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Tumblr!$BF$95:$BQ$95</c:f>
              <c:numCache>
                <c:formatCode>#,##0</c:formatCode>
                <c:ptCount val="12"/>
                <c:pt idx="0">
                  <c:v>93685</c:v>
                </c:pt>
                <c:pt idx="1">
                  <c:v>93571</c:v>
                </c:pt>
                <c:pt idx="2">
                  <c:v>93461</c:v>
                </c:pt>
                <c:pt idx="3" formatCode="_(* #,##0_);_(* \(#,##0\);_(* &quot;-&quot;??_);_(@_)">
                  <c:v>93347</c:v>
                </c:pt>
                <c:pt idx="4" formatCode="_(* #,##0_);_(* \(#,##0\);_(* &quot;-&quot;??_);_(@_)">
                  <c:v>93270</c:v>
                </c:pt>
                <c:pt idx="5" formatCode="_(* #,##0_);_(* \(#,##0\);_(* &quot;-&quot;_);_(@_)">
                  <c:v>93204</c:v>
                </c:pt>
                <c:pt idx="6" formatCode="_(* #,##0_);_(* \(#,##0\);_(* &quot;-&quot;??_);_(@_)">
                  <c:v>93124</c:v>
                </c:pt>
                <c:pt idx="7" formatCode="_(* #,##0_);_(* \(#,##0\);_(* &quot;-&quot;??_);_(@_)">
                  <c:v>93060</c:v>
                </c:pt>
                <c:pt idx="8" formatCode="_(* #,##0_);_(* \(#,##0\);_(* &quot;-&quot;??_);_(@_)">
                  <c:v>92951</c:v>
                </c:pt>
                <c:pt idx="9" formatCode="_(* #,##0_);_(* \(#,##0\);_(* &quot;-&quot;??_);_(@_)">
                  <c:v>92861</c:v>
                </c:pt>
                <c:pt idx="10">
                  <c:v>92820</c:v>
                </c:pt>
                <c:pt idx="11">
                  <c:v>92750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Tumblr!$A$96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Tumblr!$BF$96:$BQ$96</c:f>
              <c:numCache>
                <c:formatCode>#,##0</c:formatCode>
                <c:ptCount val="12"/>
                <c:pt idx="0">
                  <c:v>110707</c:v>
                </c:pt>
                <c:pt idx="1">
                  <c:v>110738</c:v>
                </c:pt>
                <c:pt idx="2">
                  <c:v>110646</c:v>
                </c:pt>
                <c:pt idx="3" formatCode="_(* #,##0_);_(* \(#,##0\);_(* &quot;-&quot;??_);_(@_)">
                  <c:v>110779</c:v>
                </c:pt>
                <c:pt idx="4" formatCode="_(* #,##0_);_(* \(#,##0\);_(* &quot;-&quot;??_);_(@_)">
                  <c:v>111019</c:v>
                </c:pt>
                <c:pt idx="5" formatCode="_(* #,##0_);_(* \(#,##0\);_(* &quot;-&quot;_);_(@_)">
                  <c:v>111148</c:v>
                </c:pt>
                <c:pt idx="6" formatCode="_(* #,##0_);_(* \(#,##0\);_(* &quot;-&quot;??_);_(@_)">
                  <c:v>111184</c:v>
                </c:pt>
                <c:pt idx="7" formatCode="_(* #,##0_);_(* \(#,##0\);_(* &quot;-&quot;??_);_(@_)">
                  <c:v>111105</c:v>
                </c:pt>
                <c:pt idx="8" formatCode="_(* #,##0_);_(* \(#,##0\);_(* &quot;-&quot;??_);_(@_)">
                  <c:v>111186</c:v>
                </c:pt>
                <c:pt idx="9" formatCode="_(* #,##0_);_(* \(#,##0\);_(* &quot;-&quot;??_);_(@_)">
                  <c:v>111265</c:v>
                </c:pt>
                <c:pt idx="10">
                  <c:v>111335</c:v>
                </c:pt>
                <c:pt idx="11">
                  <c:v>111429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Tumblr!$A$97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Tumblr!$BF$97:$BQ$97</c:f>
              <c:numCache>
                <c:formatCode>#,##0</c:formatCode>
                <c:ptCount val="12"/>
              </c:numCache>
            </c:numRef>
          </c:val>
          <c:smooth val="0"/>
        </c:ser>
        <c:ser>
          <c:idx val="7"/>
          <c:order val="12"/>
          <c:tx>
            <c:strRef>
              <c:f>Tumblr!$A$98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Tumblr!$BF$98:$BQ$98</c:f>
              <c:numCache>
                <c:formatCode>#,##0</c:formatCode>
                <c:ptCount val="12"/>
                <c:pt idx="4" formatCode="_(* #,##0_);_(* \(#,##0\);_(* &quot;-&quot;??_);_(@_)">
                  <c:v>407</c:v>
                </c:pt>
                <c:pt idx="5" formatCode="_(* #,##0_);_(* \(#,##0\);_(* &quot;-&quot;_);_(@_)">
                  <c:v>632</c:v>
                </c:pt>
                <c:pt idx="6" formatCode="_(* #,##0_);_(* \(#,##0\);_(* &quot;-&quot;??_);_(@_)">
                  <c:v>957</c:v>
                </c:pt>
                <c:pt idx="7" formatCode="_(* #,##0_);_(* \(#,##0\);_(* &quot;-&quot;??_);_(@_)">
                  <c:v>1001</c:v>
                </c:pt>
                <c:pt idx="8" formatCode="_(* #,##0_);_(* \(#,##0\);_(* &quot;-&quot;??_);_(@_)">
                  <c:v>1018</c:v>
                </c:pt>
                <c:pt idx="9" formatCode="_(* #,##0_);_(* \(#,##0\);_(* &quot;-&quot;??_);_(@_)">
                  <c:v>1045</c:v>
                </c:pt>
                <c:pt idx="10">
                  <c:v>1073</c:v>
                </c:pt>
                <c:pt idx="11">
                  <c:v>1111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Tumblr!$A$99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Tumblr!$BF$99:$BQ$99</c:f>
              <c:numCache>
                <c:formatCode>#,##0</c:formatCode>
                <c:ptCount val="12"/>
                <c:pt idx="6" formatCode="_(* #,##0_);_(* \(#,##0\);_(* &quot;-&quot;??_);_(@_)">
                  <c:v>119</c:v>
                </c:pt>
                <c:pt idx="7" formatCode="_(* #,##0_);_(* \(#,##0\);_(* &quot;-&quot;??_);_(@_)">
                  <c:v>139</c:v>
                </c:pt>
                <c:pt idx="8" formatCode="_(* #,##0_);_(* \(#,##0\);_(* &quot;-&quot;??_);_(@_)">
                  <c:v>183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Tumblr!$A$100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Tumblr!$BF$100:$BQ$100</c:f>
              <c:numCache>
                <c:formatCode>#,##0</c:formatCode>
                <c:ptCount val="12"/>
                <c:pt idx="0">
                  <c:v>8687</c:v>
                </c:pt>
                <c:pt idx="1">
                  <c:v>8691</c:v>
                </c:pt>
                <c:pt idx="2">
                  <c:v>8702</c:v>
                </c:pt>
                <c:pt idx="3" formatCode="_(* #,##0_);_(* \(#,##0\);_(* &quot;-&quot;??_);_(@_)">
                  <c:v>8727</c:v>
                </c:pt>
                <c:pt idx="4" formatCode="_(* #,##0_);_(* \(#,##0\);_(* &quot;-&quot;??_);_(@_)">
                  <c:v>8759</c:v>
                </c:pt>
                <c:pt idx="5" formatCode="_(* #,##0_);_(* \(#,##0\);_(* &quot;-&quot;_);_(@_)">
                  <c:v>8767</c:v>
                </c:pt>
                <c:pt idx="6" formatCode="_(* #,##0_);_(* \(#,##0\);_(* &quot;-&quot;??_);_(@_)">
                  <c:v>8798</c:v>
                </c:pt>
                <c:pt idx="7" formatCode="_(* #,##0_);_(* \(#,##0\);_(* &quot;-&quot;??_);_(@_)">
                  <c:v>8791</c:v>
                </c:pt>
                <c:pt idx="8" formatCode="_(* #,##0_);_(* \(#,##0\);_(* &quot;-&quot;??_);_(@_)">
                  <c:v>8820</c:v>
                </c:pt>
                <c:pt idx="9" formatCode="_(* #,##0_);_(* \(#,##0\);_(* &quot;-&quot;??_);_(@_)">
                  <c:v>8917</c:v>
                </c:pt>
                <c:pt idx="10">
                  <c:v>8934</c:v>
                </c:pt>
                <c:pt idx="11">
                  <c:v>8951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Tumblr!$A$101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Tumblr!$BF$85:$BQ$85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Tumblr!$BF$101:$BQ$101</c:f>
              <c:numCache>
                <c:formatCode>#,##0</c:formatCode>
                <c:ptCount val="12"/>
                <c:pt idx="0">
                  <c:v>48631</c:v>
                </c:pt>
                <c:pt idx="1">
                  <c:v>48664</c:v>
                </c:pt>
                <c:pt idx="2">
                  <c:v>48731</c:v>
                </c:pt>
                <c:pt idx="3" formatCode="_(* #,##0_);_(* \(#,##0\);_(* &quot;-&quot;??_);_(@_)">
                  <c:v>48890</c:v>
                </c:pt>
                <c:pt idx="4" formatCode="_(* #,##0_);_(* \(#,##0\);_(* &quot;-&quot;??_);_(@_)">
                  <c:v>48994</c:v>
                </c:pt>
                <c:pt idx="5" formatCode="_(* #,##0_);_(* \(#,##0\);_(* &quot;-&quot;_);_(@_)">
                  <c:v>49071</c:v>
                </c:pt>
                <c:pt idx="6" formatCode="_(* #,##0_);_(* \(#,##0\);_(* &quot;-&quot;??_);_(@_)">
                  <c:v>49132</c:v>
                </c:pt>
                <c:pt idx="7" formatCode="_(* #,##0_);_(* \(#,##0\);_(* &quot;-&quot;??_);_(@_)">
                  <c:v>49188</c:v>
                </c:pt>
                <c:pt idx="8" formatCode="_(* #,##0_);_(* \(#,##0\);_(* &quot;-&quot;??_);_(@_)">
                  <c:v>49205</c:v>
                </c:pt>
                <c:pt idx="9" formatCode="_(* #,##0_);_(* \(#,##0\);_(* &quot;-&quot;??_);_(@_)">
                  <c:v>49264</c:v>
                </c:pt>
                <c:pt idx="10">
                  <c:v>49305</c:v>
                </c:pt>
                <c:pt idx="11">
                  <c:v>49348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11104"/>
        <c:axId val="280211496"/>
      </c:lineChart>
      <c:catAx>
        <c:axId val="2802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211496"/>
        <c:crosses val="autoZero"/>
        <c:auto val="1"/>
        <c:lblAlgn val="ctr"/>
        <c:lblOffset val="100"/>
        <c:noMultiLvlLbl val="0"/>
      </c:catAx>
      <c:valAx>
        <c:axId val="280211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Followers (Total)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021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18223376818599"/>
          <c:y val="8.1365548484521599E-2"/>
          <c:w val="0.19081779697055457"/>
          <c:h val="0.495422284543199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Agency-Wide</a:t>
            </a:r>
            <a:r>
              <a:rPr lang="en-US" baseline="0"/>
              <a:t> Facebook Pages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Reach'!$A$7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Reach'!$BL$7:$BW$7</c:f>
              <c:numCache>
                <c:formatCode>_(* #,##0_);_(* \(#,##0\);_(* "-"??_);_(@_)</c:formatCode>
                <c:ptCount val="12"/>
                <c:pt idx="0">
                  <c:v>1198033</c:v>
                </c:pt>
                <c:pt idx="1">
                  <c:v>823591</c:v>
                </c:pt>
                <c:pt idx="2">
                  <c:v>856326</c:v>
                </c:pt>
                <c:pt idx="3">
                  <c:v>638812</c:v>
                </c:pt>
                <c:pt idx="4">
                  <c:v>587742</c:v>
                </c:pt>
                <c:pt idx="5">
                  <c:v>252235</c:v>
                </c:pt>
                <c:pt idx="6">
                  <c:v>372419</c:v>
                </c:pt>
                <c:pt idx="7">
                  <c:v>1494355</c:v>
                </c:pt>
                <c:pt idx="8" formatCode="#,##0">
                  <c:v>1293125</c:v>
                </c:pt>
                <c:pt idx="9" formatCode="#,##0">
                  <c:v>596571</c:v>
                </c:pt>
                <c:pt idx="10">
                  <c:v>356759</c:v>
                </c:pt>
                <c:pt idx="11" formatCode="#,##0">
                  <c:v>627932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Reach'!$A$8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Reach'!$BL$8:$BW$8</c:f>
              <c:numCache>
                <c:formatCode>_(* #,##0_);_(* \(#,##0\);_(* "-"??_);_(@_)</c:formatCode>
                <c:ptCount val="12"/>
                <c:pt idx="0">
                  <c:v>10398</c:v>
                </c:pt>
                <c:pt idx="1">
                  <c:v>17250</c:v>
                </c:pt>
                <c:pt idx="2">
                  <c:v>15002</c:v>
                </c:pt>
                <c:pt idx="3">
                  <c:v>17712</c:v>
                </c:pt>
                <c:pt idx="4">
                  <c:v>8833</c:v>
                </c:pt>
                <c:pt idx="5">
                  <c:v>8303</c:v>
                </c:pt>
                <c:pt idx="6">
                  <c:v>1852</c:v>
                </c:pt>
                <c:pt idx="7">
                  <c:v>5432</c:v>
                </c:pt>
                <c:pt idx="8" formatCode="#,##0">
                  <c:v>1820</c:v>
                </c:pt>
                <c:pt idx="9" formatCode="#,##0">
                  <c:v>4969</c:v>
                </c:pt>
                <c:pt idx="10">
                  <c:v>1760</c:v>
                </c:pt>
                <c:pt idx="11" formatCode="#,##0">
                  <c:v>2243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Reach'!$A$9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Reach'!$BL$9:$BW$9</c:f>
              <c:numCache>
                <c:formatCode>_(* #,##0_);_(* \(#,##0\);_(* "-"??_);_(@_)</c:formatCode>
                <c:ptCount val="12"/>
                <c:pt idx="0">
                  <c:v>444</c:v>
                </c:pt>
                <c:pt idx="1">
                  <c:v>395</c:v>
                </c:pt>
                <c:pt idx="2">
                  <c:v>175</c:v>
                </c:pt>
                <c:pt idx="3">
                  <c:v>218</c:v>
                </c:pt>
                <c:pt idx="4">
                  <c:v>133</c:v>
                </c:pt>
                <c:pt idx="5">
                  <c:v>55</c:v>
                </c:pt>
                <c:pt idx="6">
                  <c:v>38</c:v>
                </c:pt>
                <c:pt idx="7">
                  <c:v>324</c:v>
                </c:pt>
                <c:pt idx="8" formatCode="#,##0">
                  <c:v>2141</c:v>
                </c:pt>
                <c:pt idx="9" formatCode="General">
                  <c:v>13</c:v>
                </c:pt>
                <c:pt idx="10">
                  <c:v>16</c:v>
                </c:pt>
                <c:pt idx="11" formatCode="#,##0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Reach'!$A$10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Reach'!$BL$10:$BW$10</c:f>
            </c:numRef>
          </c:val>
          <c:smooth val="0"/>
        </c:ser>
        <c:ser>
          <c:idx val="4"/>
          <c:order val="4"/>
          <c:tx>
            <c:strRef>
              <c:f>'Facebook Reach'!$A$11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Reach'!$BL$11:$BW$11</c:f>
              <c:numCache>
                <c:formatCode>_(* #,##0_);_(* \(#,##0\);_(* "-"??_);_(@_)</c:formatCode>
                <c:ptCount val="12"/>
                <c:pt idx="0">
                  <c:v>10931</c:v>
                </c:pt>
                <c:pt idx="1">
                  <c:v>13228</c:v>
                </c:pt>
                <c:pt idx="2">
                  <c:v>8828</c:v>
                </c:pt>
                <c:pt idx="3">
                  <c:v>11909</c:v>
                </c:pt>
                <c:pt idx="4">
                  <c:v>14426</c:v>
                </c:pt>
                <c:pt idx="5">
                  <c:v>16059</c:v>
                </c:pt>
                <c:pt idx="6">
                  <c:v>32689</c:v>
                </c:pt>
                <c:pt idx="7">
                  <c:v>11867</c:v>
                </c:pt>
                <c:pt idx="8" formatCode="#,##0">
                  <c:v>18203</c:v>
                </c:pt>
                <c:pt idx="9" formatCode="#,##0">
                  <c:v>19700</c:v>
                </c:pt>
                <c:pt idx="10">
                  <c:v>10965</c:v>
                </c:pt>
                <c:pt idx="11" formatCode="#,##0">
                  <c:v>9256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Reach'!$A$12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Reach'!$BL$12:$BW$12</c:f>
              <c:numCache>
                <c:formatCode>_(* #,##0_);_(* \(#,##0\);_(* "-"??_);_(@_)</c:formatCode>
                <c:ptCount val="12"/>
                <c:pt idx="0">
                  <c:v>22477</c:v>
                </c:pt>
                <c:pt idx="1">
                  <c:v>14906</c:v>
                </c:pt>
                <c:pt idx="2">
                  <c:v>11840</c:v>
                </c:pt>
                <c:pt idx="3">
                  <c:v>32887</c:v>
                </c:pt>
                <c:pt idx="4">
                  <c:v>11388</c:v>
                </c:pt>
                <c:pt idx="5">
                  <c:v>6071</c:v>
                </c:pt>
                <c:pt idx="6">
                  <c:v>3023</c:v>
                </c:pt>
                <c:pt idx="7">
                  <c:v>6327</c:v>
                </c:pt>
                <c:pt idx="8" formatCode="#,##0">
                  <c:v>2851</c:v>
                </c:pt>
                <c:pt idx="9" formatCode="#,##0">
                  <c:v>27874</c:v>
                </c:pt>
                <c:pt idx="10">
                  <c:v>3745</c:v>
                </c:pt>
                <c:pt idx="11" formatCode="#,##0">
                  <c:v>9883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Reach'!$A$13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Reach'!$BL$13:$BW$13</c:f>
              <c:numCache>
                <c:formatCode>_(* #,##0_);_(* \(#,##0\);_(* "-"??_);_(@_)</c:formatCode>
                <c:ptCount val="12"/>
                <c:pt idx="0">
                  <c:v>1191</c:v>
                </c:pt>
                <c:pt idx="1">
                  <c:v>1303</c:v>
                </c:pt>
                <c:pt idx="2">
                  <c:v>1505</c:v>
                </c:pt>
                <c:pt idx="3">
                  <c:v>1316</c:v>
                </c:pt>
                <c:pt idx="4">
                  <c:v>1518</c:v>
                </c:pt>
                <c:pt idx="5">
                  <c:v>801</c:v>
                </c:pt>
                <c:pt idx="6">
                  <c:v>756</c:v>
                </c:pt>
                <c:pt idx="7">
                  <c:v>932</c:v>
                </c:pt>
                <c:pt idx="8" formatCode="#,##0">
                  <c:v>1086</c:v>
                </c:pt>
                <c:pt idx="9" formatCode="General">
                  <c:v>918</c:v>
                </c:pt>
                <c:pt idx="10">
                  <c:v>849</c:v>
                </c:pt>
                <c:pt idx="11" formatCode="#,##0">
                  <c:v>2147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Reach'!$A$14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Reach'!$BL$14:$BW$14</c:f>
              <c:numCache>
                <c:formatCode>_(* #,##0_);_(* \(#,##0\);_(* "-"??_);_(@_)</c:formatCode>
                <c:ptCount val="12"/>
                <c:pt idx="0">
                  <c:v>1038</c:v>
                </c:pt>
                <c:pt idx="1">
                  <c:v>912</c:v>
                </c:pt>
                <c:pt idx="2">
                  <c:v>753</c:v>
                </c:pt>
                <c:pt idx="3">
                  <c:v>1202</c:v>
                </c:pt>
                <c:pt idx="4">
                  <c:v>540</c:v>
                </c:pt>
                <c:pt idx="5">
                  <c:v>322</c:v>
                </c:pt>
                <c:pt idx="6">
                  <c:v>54</c:v>
                </c:pt>
                <c:pt idx="7">
                  <c:v>438</c:v>
                </c:pt>
                <c:pt idx="8" formatCode="General">
                  <c:v>580</c:v>
                </c:pt>
                <c:pt idx="9" formatCode="General">
                  <c:v>181</c:v>
                </c:pt>
                <c:pt idx="10">
                  <c:v>253</c:v>
                </c:pt>
                <c:pt idx="11" formatCode="#,##0">
                  <c:v>186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Reach'!$A$15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Reach'!$BL$15:$BW$15</c:f>
              <c:numCache>
                <c:formatCode>_(* #,##0_);_(* \(#,##0\);_(* "-"??_);_(@_)</c:formatCode>
                <c:ptCount val="12"/>
                <c:pt idx="0">
                  <c:v>3708</c:v>
                </c:pt>
                <c:pt idx="1">
                  <c:v>2001</c:v>
                </c:pt>
                <c:pt idx="2">
                  <c:v>2689</c:v>
                </c:pt>
                <c:pt idx="3">
                  <c:v>4340</c:v>
                </c:pt>
                <c:pt idx="4">
                  <c:v>2765</c:v>
                </c:pt>
                <c:pt idx="5">
                  <c:v>2055</c:v>
                </c:pt>
                <c:pt idx="6">
                  <c:v>1299</c:v>
                </c:pt>
                <c:pt idx="7">
                  <c:v>1382</c:v>
                </c:pt>
                <c:pt idx="8" formatCode="General">
                  <c:v>413</c:v>
                </c:pt>
                <c:pt idx="9" formatCode="#,##0">
                  <c:v>1910</c:v>
                </c:pt>
                <c:pt idx="10">
                  <c:v>1353</c:v>
                </c:pt>
                <c:pt idx="11" formatCode="#,##0">
                  <c:v>920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Reach'!$A$16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Reach'!$BL$16:$BW$16</c:f>
              <c:numCache>
                <c:formatCode>_(* #,##0_);_(* \(#,##0\);_(* "-"??_);_(@_)</c:formatCode>
                <c:ptCount val="12"/>
                <c:pt idx="0">
                  <c:v>125975</c:v>
                </c:pt>
                <c:pt idx="1">
                  <c:v>48213</c:v>
                </c:pt>
                <c:pt idx="2">
                  <c:v>96030</c:v>
                </c:pt>
                <c:pt idx="3">
                  <c:v>68582</c:v>
                </c:pt>
                <c:pt idx="4">
                  <c:v>93046</c:v>
                </c:pt>
                <c:pt idx="5">
                  <c:v>25532</c:v>
                </c:pt>
                <c:pt idx="6">
                  <c:v>108402</c:v>
                </c:pt>
                <c:pt idx="7">
                  <c:v>69292</c:v>
                </c:pt>
                <c:pt idx="8" formatCode="#,##0">
                  <c:v>36884</c:v>
                </c:pt>
                <c:pt idx="9" formatCode="#,##0">
                  <c:v>172713</c:v>
                </c:pt>
                <c:pt idx="10">
                  <c:v>48513</c:v>
                </c:pt>
                <c:pt idx="11" formatCode="#,##0">
                  <c:v>49625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Reach'!$A$17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Reach'!$BL$17:$BW$17</c:f>
              <c:numCache>
                <c:formatCode>_(* #,##0_);_(* \(#,##0\);_(* "-"??_);_(@_)</c:formatCode>
                <c:ptCount val="12"/>
                <c:pt idx="0">
                  <c:v>426</c:v>
                </c:pt>
                <c:pt idx="1">
                  <c:v>569</c:v>
                </c:pt>
                <c:pt idx="2">
                  <c:v>764</c:v>
                </c:pt>
                <c:pt idx="3">
                  <c:v>727</c:v>
                </c:pt>
                <c:pt idx="4">
                  <c:v>873</c:v>
                </c:pt>
                <c:pt idx="5">
                  <c:v>791</c:v>
                </c:pt>
                <c:pt idx="6">
                  <c:v>657</c:v>
                </c:pt>
                <c:pt idx="7">
                  <c:v>55</c:v>
                </c:pt>
                <c:pt idx="8" formatCode="General">
                  <c:v>27</c:v>
                </c:pt>
                <c:pt idx="9" formatCode="General">
                  <c:v>72</c:v>
                </c:pt>
                <c:pt idx="10">
                  <c:v>61</c:v>
                </c:pt>
                <c:pt idx="11" formatCode="#,##0">
                  <c:v>843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Reach'!$A$18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Reach'!$BL$18:$BW$18</c:f>
              <c:numCache>
                <c:formatCode>_(* #,##0_);_(* \(#,##0\);_(* "-"??_);_(@_)</c:formatCode>
                <c:ptCount val="12"/>
                <c:pt idx="0">
                  <c:v>17825</c:v>
                </c:pt>
                <c:pt idx="1">
                  <c:v>100335</c:v>
                </c:pt>
                <c:pt idx="2">
                  <c:v>63739</c:v>
                </c:pt>
                <c:pt idx="3">
                  <c:v>89038</c:v>
                </c:pt>
                <c:pt idx="4">
                  <c:v>17570</c:v>
                </c:pt>
                <c:pt idx="5">
                  <c:v>58858</c:v>
                </c:pt>
                <c:pt idx="6">
                  <c:v>15687</c:v>
                </c:pt>
                <c:pt idx="7">
                  <c:v>38085</c:v>
                </c:pt>
                <c:pt idx="8" formatCode="#,##0">
                  <c:v>110708</c:v>
                </c:pt>
                <c:pt idx="9" formatCode="#,##0">
                  <c:v>14412</c:v>
                </c:pt>
                <c:pt idx="10">
                  <c:v>19634</c:v>
                </c:pt>
                <c:pt idx="11" formatCode="#,##0">
                  <c:v>65924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Reach'!$A$19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Reach'!$BL$19:$BW$19</c:f>
              <c:numCache>
                <c:formatCode>_(* #,##0_);_(* \(#,##0\);_(* "-"??_);_(@_)</c:formatCode>
                <c:ptCount val="12"/>
                <c:pt idx="0">
                  <c:v>5367</c:v>
                </c:pt>
                <c:pt idx="1">
                  <c:v>15561</c:v>
                </c:pt>
                <c:pt idx="2">
                  <c:v>13145</c:v>
                </c:pt>
                <c:pt idx="3">
                  <c:v>15710</c:v>
                </c:pt>
                <c:pt idx="4">
                  <c:v>3063</c:v>
                </c:pt>
                <c:pt idx="5">
                  <c:v>10513</c:v>
                </c:pt>
                <c:pt idx="6">
                  <c:v>6510</c:v>
                </c:pt>
                <c:pt idx="7">
                  <c:v>38501</c:v>
                </c:pt>
                <c:pt idx="8" formatCode="#,##0">
                  <c:v>11358</c:v>
                </c:pt>
                <c:pt idx="9" formatCode="#,##0">
                  <c:v>15490</c:v>
                </c:pt>
                <c:pt idx="10">
                  <c:v>5904</c:v>
                </c:pt>
                <c:pt idx="11" formatCode="#,##0">
                  <c:v>10276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'Facebook Reach'!$A$20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Reach'!$BL$20:$BW$20</c:f>
              <c:numCache>
                <c:formatCode>_(* #,##0_);_(* \(#,##0\);_(* "-"??_);_(@_)</c:formatCode>
                <c:ptCount val="12"/>
              </c:numCache>
            </c:numRef>
          </c:val>
          <c:smooth val="0"/>
        </c:ser>
        <c:ser>
          <c:idx val="14"/>
          <c:order val="14"/>
          <c:tx>
            <c:strRef>
              <c:f>'Facebook Reach'!$A$21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Reach'!$BL$21:$BW$21</c:f>
              <c:numCache>
                <c:formatCode>_(* #,##0_);_(* \(#,##0\);_(* "-"??_);_(@_)</c:formatCode>
                <c:ptCount val="12"/>
                <c:pt idx="0">
                  <c:v>85461</c:v>
                </c:pt>
                <c:pt idx="1">
                  <c:v>83732</c:v>
                </c:pt>
                <c:pt idx="2">
                  <c:v>42961</c:v>
                </c:pt>
                <c:pt idx="3">
                  <c:v>98903</c:v>
                </c:pt>
                <c:pt idx="4">
                  <c:v>167156</c:v>
                </c:pt>
                <c:pt idx="5">
                  <c:v>38560</c:v>
                </c:pt>
                <c:pt idx="6">
                  <c:v>69968</c:v>
                </c:pt>
                <c:pt idx="7">
                  <c:v>47283</c:v>
                </c:pt>
                <c:pt idx="8" formatCode="#,##0">
                  <c:v>51401</c:v>
                </c:pt>
                <c:pt idx="9" formatCode="#,##0">
                  <c:v>77754</c:v>
                </c:pt>
                <c:pt idx="10">
                  <c:v>33492</c:v>
                </c:pt>
                <c:pt idx="11" formatCode="#,##0">
                  <c:v>51316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'Facebook Reach'!$A$22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Reach'!$BL$22:$BW$22</c:f>
              <c:numCache>
                <c:formatCode>_(* #,##0_);_(* \(#,##0\);_(* "-"??_);_(@_)</c:formatCode>
                <c:ptCount val="12"/>
                <c:pt idx="0">
                  <c:v>1347</c:v>
                </c:pt>
                <c:pt idx="1">
                  <c:v>1264</c:v>
                </c:pt>
                <c:pt idx="2">
                  <c:v>1008</c:v>
                </c:pt>
                <c:pt idx="3">
                  <c:v>1269</c:v>
                </c:pt>
                <c:pt idx="4">
                  <c:v>1173</c:v>
                </c:pt>
                <c:pt idx="5">
                  <c:v>783</c:v>
                </c:pt>
                <c:pt idx="6">
                  <c:v>895</c:v>
                </c:pt>
                <c:pt idx="7">
                  <c:v>1398</c:v>
                </c:pt>
                <c:pt idx="8" formatCode="General">
                  <c:v>293</c:v>
                </c:pt>
                <c:pt idx="9" formatCode="General">
                  <c:v>713</c:v>
                </c:pt>
                <c:pt idx="10">
                  <c:v>1171</c:v>
                </c:pt>
                <c:pt idx="11" formatCode="#,##0">
                  <c:v>464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'Facebook Reach'!$A$23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Reach'!$BL$23:$BW$23</c:f>
              <c:numCache>
                <c:formatCode>_(* #,##0_);_(* \(#,##0\);_(* "-"??_);_(@_)</c:formatCode>
                <c:ptCount val="12"/>
                <c:pt idx="0">
                  <c:v>915</c:v>
                </c:pt>
                <c:pt idx="1">
                  <c:v>950</c:v>
                </c:pt>
                <c:pt idx="2">
                  <c:v>1842</c:v>
                </c:pt>
                <c:pt idx="3">
                  <c:v>4816</c:v>
                </c:pt>
                <c:pt idx="4">
                  <c:v>1857</c:v>
                </c:pt>
                <c:pt idx="5">
                  <c:v>1091</c:v>
                </c:pt>
                <c:pt idx="6">
                  <c:v>1758</c:v>
                </c:pt>
                <c:pt idx="7">
                  <c:v>2225</c:v>
                </c:pt>
                <c:pt idx="8" formatCode="#,##0">
                  <c:v>1408</c:v>
                </c:pt>
                <c:pt idx="9" formatCode="#,##0">
                  <c:v>2082</c:v>
                </c:pt>
                <c:pt idx="10">
                  <c:v>9169</c:v>
                </c:pt>
                <c:pt idx="11" formatCode="#,##0">
                  <c:v>81653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'Facebook Reach'!$A$24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Reach'!$BL$24:$BW$24</c:f>
              <c:numCache>
                <c:formatCode>_(* #,##0_);_(* \(#,##0\);_(* "-"??_);_(@_)</c:formatCode>
                <c:ptCount val="12"/>
                <c:pt idx="0">
                  <c:v>40094</c:v>
                </c:pt>
                <c:pt idx="1">
                  <c:v>13724</c:v>
                </c:pt>
                <c:pt idx="2">
                  <c:v>8897</c:v>
                </c:pt>
                <c:pt idx="3">
                  <c:v>15228</c:v>
                </c:pt>
                <c:pt idx="4">
                  <c:v>23717</c:v>
                </c:pt>
                <c:pt idx="5">
                  <c:v>9454</c:v>
                </c:pt>
                <c:pt idx="6">
                  <c:v>29871</c:v>
                </c:pt>
                <c:pt idx="7">
                  <c:v>22199</c:v>
                </c:pt>
                <c:pt idx="8" formatCode="#,##0">
                  <c:v>13281</c:v>
                </c:pt>
                <c:pt idx="9" formatCode="#,##0">
                  <c:v>22324</c:v>
                </c:pt>
                <c:pt idx="10">
                  <c:v>35116</c:v>
                </c:pt>
                <c:pt idx="11" formatCode="#,##0">
                  <c:v>16969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92104"/>
        <c:axId val="238192496"/>
      </c:lineChart>
      <c:catAx>
        <c:axId val="23819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192496"/>
        <c:crosses val="autoZero"/>
        <c:auto val="1"/>
        <c:lblAlgn val="ctr"/>
        <c:lblOffset val="100"/>
        <c:noMultiLvlLbl val="0"/>
      </c:catAx>
      <c:valAx>
        <c:axId val="238192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  <a:endParaRPr lang="en-US" sz="10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8192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61065714794498"/>
          <c:y val="0.233871359404004"/>
          <c:w val="0.188461336728596"/>
          <c:h val="0.543286377293442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Presidential Libraries</a:t>
            </a:r>
            <a:r>
              <a:rPr lang="en-US" baseline="0"/>
              <a:t> Facebook Pages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Reach'!$A$27</c:f>
              <c:strCache>
                <c:ptCount val="1"/>
                <c:pt idx="0">
                  <c:v>Bush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Reach'!$BL$27:$BW$27</c:f>
              <c:numCache>
                <c:formatCode>_(* #,##0_);_(* \(#,##0\);_(* "-"??_);_(@_)</c:formatCode>
                <c:ptCount val="12"/>
                <c:pt idx="0">
                  <c:v>135624</c:v>
                </c:pt>
                <c:pt idx="1">
                  <c:v>843844</c:v>
                </c:pt>
                <c:pt idx="2">
                  <c:v>324495</c:v>
                </c:pt>
                <c:pt idx="3">
                  <c:v>146131</c:v>
                </c:pt>
                <c:pt idx="4">
                  <c:v>167126</c:v>
                </c:pt>
                <c:pt idx="5">
                  <c:v>68696</c:v>
                </c:pt>
                <c:pt idx="6">
                  <c:v>72833</c:v>
                </c:pt>
                <c:pt idx="7">
                  <c:v>360795</c:v>
                </c:pt>
                <c:pt idx="8" formatCode="#,##0">
                  <c:v>128892</c:v>
                </c:pt>
                <c:pt idx="9" formatCode="#,##0">
                  <c:v>203033</c:v>
                </c:pt>
                <c:pt idx="10">
                  <c:v>200442</c:v>
                </c:pt>
                <c:pt idx="11" formatCode="#,##0">
                  <c:v>238126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Reach'!$A$28</c:f>
              <c:strCache>
                <c:ptCount val="1"/>
                <c:pt idx="0">
                  <c:v>GWB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Reach'!$BL$28:$BW$28</c:f>
              <c:numCache>
                <c:formatCode>_(* #,##0_);_(* \(#,##0\);_(* "-"??_);_(@_)</c:formatCode>
                <c:ptCount val="12"/>
                <c:pt idx="0">
                  <c:v>381619</c:v>
                </c:pt>
                <c:pt idx="1">
                  <c:v>290601</c:v>
                </c:pt>
                <c:pt idx="2">
                  <c:v>420830</c:v>
                </c:pt>
                <c:pt idx="3">
                  <c:v>2181743</c:v>
                </c:pt>
                <c:pt idx="4">
                  <c:v>788354</c:v>
                </c:pt>
                <c:pt idx="5">
                  <c:v>1188426</c:v>
                </c:pt>
                <c:pt idx="6">
                  <c:v>680426</c:v>
                </c:pt>
                <c:pt idx="7">
                  <c:v>783508</c:v>
                </c:pt>
                <c:pt idx="8" formatCode="#,##0">
                  <c:v>486416</c:v>
                </c:pt>
                <c:pt idx="9" formatCode="#,##0">
                  <c:v>596571</c:v>
                </c:pt>
                <c:pt idx="10">
                  <c:v>503873</c:v>
                </c:pt>
                <c:pt idx="11" formatCode="#,##0">
                  <c:v>1810528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Reach'!$A$29</c:f>
              <c:strCache>
                <c:ptCount val="1"/>
                <c:pt idx="0">
                  <c:v>Carter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Reach'!$BL$29:$BW$29</c:f>
              <c:numCache>
                <c:formatCode>_(* #,##0_);_(* \(#,##0\);_(* "-"??_);_(@_)</c:formatCode>
                <c:ptCount val="12"/>
                <c:pt idx="0">
                  <c:v>490684</c:v>
                </c:pt>
                <c:pt idx="1">
                  <c:v>136681</c:v>
                </c:pt>
                <c:pt idx="2">
                  <c:v>233420</c:v>
                </c:pt>
                <c:pt idx="3">
                  <c:v>288153</c:v>
                </c:pt>
                <c:pt idx="4">
                  <c:v>117003</c:v>
                </c:pt>
                <c:pt idx="5">
                  <c:v>131823</c:v>
                </c:pt>
                <c:pt idx="6">
                  <c:v>690719</c:v>
                </c:pt>
                <c:pt idx="7">
                  <c:v>187448</c:v>
                </c:pt>
                <c:pt idx="8" formatCode="#,##0">
                  <c:v>240843</c:v>
                </c:pt>
                <c:pt idx="9" formatCode="#,##0">
                  <c:v>158336</c:v>
                </c:pt>
                <c:pt idx="10">
                  <c:v>89318</c:v>
                </c:pt>
                <c:pt idx="11" formatCode="#,##0">
                  <c:v>172251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Reach'!$A$30</c:f>
              <c:strCache>
                <c:ptCount val="1"/>
                <c:pt idx="0">
                  <c:v>Clinton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Reach'!$BL$30:$BW$30</c:f>
              <c:numCache>
                <c:formatCode>_(* #,##0_);_(* \(#,##0\);_(* "-"??_);_(@_)</c:formatCode>
                <c:ptCount val="12"/>
                <c:pt idx="0">
                  <c:v>124643</c:v>
                </c:pt>
                <c:pt idx="1">
                  <c:v>96101</c:v>
                </c:pt>
                <c:pt idx="2">
                  <c:v>120980</c:v>
                </c:pt>
                <c:pt idx="3">
                  <c:v>226971</c:v>
                </c:pt>
                <c:pt idx="4">
                  <c:v>309646</c:v>
                </c:pt>
                <c:pt idx="5">
                  <c:v>232172</c:v>
                </c:pt>
                <c:pt idx="6">
                  <c:v>236016</c:v>
                </c:pt>
                <c:pt idx="7">
                  <c:v>266341</c:v>
                </c:pt>
                <c:pt idx="8" formatCode="#,##0">
                  <c:v>212767</c:v>
                </c:pt>
                <c:pt idx="9" formatCode="#,##0">
                  <c:v>206179</c:v>
                </c:pt>
                <c:pt idx="10">
                  <c:v>272392</c:v>
                </c:pt>
                <c:pt idx="11" formatCode="#,##0">
                  <c:v>268372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Reach'!$A$31</c:f>
              <c:strCache>
                <c:ptCount val="1"/>
                <c:pt idx="0">
                  <c:v>Eisenhower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Reach'!$BL$31:$BW$31</c:f>
              <c:numCache>
                <c:formatCode>_(* #,##0_);_(* \(#,##0\);_(* "-"??_);_(@_)</c:formatCode>
                <c:ptCount val="12"/>
                <c:pt idx="0">
                  <c:v>26775</c:v>
                </c:pt>
                <c:pt idx="1">
                  <c:v>44146</c:v>
                </c:pt>
                <c:pt idx="2">
                  <c:v>28819</c:v>
                </c:pt>
                <c:pt idx="3">
                  <c:v>102682</c:v>
                </c:pt>
                <c:pt idx="4">
                  <c:v>65027</c:v>
                </c:pt>
                <c:pt idx="5">
                  <c:v>212675</c:v>
                </c:pt>
                <c:pt idx="6">
                  <c:v>127302</c:v>
                </c:pt>
                <c:pt idx="7">
                  <c:v>99377</c:v>
                </c:pt>
                <c:pt idx="8" formatCode="#,##0">
                  <c:v>149034</c:v>
                </c:pt>
                <c:pt idx="9" formatCode="#,##0">
                  <c:v>72080</c:v>
                </c:pt>
                <c:pt idx="10">
                  <c:v>91072</c:v>
                </c:pt>
                <c:pt idx="11" formatCode="#,##0">
                  <c:v>52733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Reach'!$A$32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Reach'!$BL$32:$BW$32</c:f>
              <c:numCache>
                <c:formatCode>_(* #,##0_);_(* \(#,##0\);_(* "-"??_);_(@_)</c:formatCode>
                <c:ptCount val="12"/>
                <c:pt idx="0">
                  <c:v>12315</c:v>
                </c:pt>
                <c:pt idx="1">
                  <c:v>13683</c:v>
                </c:pt>
                <c:pt idx="2">
                  <c:v>21470</c:v>
                </c:pt>
                <c:pt idx="3">
                  <c:v>54279</c:v>
                </c:pt>
                <c:pt idx="4">
                  <c:v>42347</c:v>
                </c:pt>
                <c:pt idx="5">
                  <c:v>39898</c:v>
                </c:pt>
                <c:pt idx="6">
                  <c:v>20493</c:v>
                </c:pt>
                <c:pt idx="7">
                  <c:v>13845</c:v>
                </c:pt>
                <c:pt idx="8" formatCode="#,##0">
                  <c:v>28571</c:v>
                </c:pt>
                <c:pt idx="9" formatCode="#,##0">
                  <c:v>31886</c:v>
                </c:pt>
                <c:pt idx="10">
                  <c:v>9823</c:v>
                </c:pt>
                <c:pt idx="11" formatCode="#,##0">
                  <c:v>20255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Reach'!$A$33</c:f>
              <c:strCache>
                <c:ptCount val="1"/>
                <c:pt idx="0">
                  <c:v>Ford Museum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Reach'!$BL$33:$BW$33</c:f>
              <c:numCache>
                <c:formatCode>_(* #,##0_);_(* \(#,##0\);_(* "-"??_);_(@_)</c:formatCode>
                <c:ptCount val="12"/>
                <c:pt idx="0">
                  <c:v>6589</c:v>
                </c:pt>
                <c:pt idx="1">
                  <c:v>4827</c:v>
                </c:pt>
                <c:pt idx="2">
                  <c:v>14271</c:v>
                </c:pt>
                <c:pt idx="3">
                  <c:v>10503</c:v>
                </c:pt>
                <c:pt idx="4">
                  <c:v>17056</c:v>
                </c:pt>
                <c:pt idx="5">
                  <c:v>24771</c:v>
                </c:pt>
                <c:pt idx="6">
                  <c:v>272166</c:v>
                </c:pt>
                <c:pt idx="7">
                  <c:v>107265</c:v>
                </c:pt>
                <c:pt idx="8" formatCode="#,##0">
                  <c:v>90247</c:v>
                </c:pt>
                <c:pt idx="9" formatCode="#,##0">
                  <c:v>286632</c:v>
                </c:pt>
                <c:pt idx="10">
                  <c:v>133997</c:v>
                </c:pt>
                <c:pt idx="11" formatCode="#,##0">
                  <c:v>84050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Reach'!$A$34</c:f>
              <c:strCache>
                <c:ptCount val="1"/>
                <c:pt idx="0">
                  <c:v>Hoover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Reach'!$BL$34:$BW$34</c:f>
              <c:numCache>
                <c:formatCode>_(* #,##0_);_(* \(#,##0\);_(* "-"??_);_(@_)</c:formatCode>
                <c:ptCount val="12"/>
                <c:pt idx="0">
                  <c:v>44440</c:v>
                </c:pt>
                <c:pt idx="1">
                  <c:v>23205</c:v>
                </c:pt>
                <c:pt idx="2">
                  <c:v>30645</c:v>
                </c:pt>
                <c:pt idx="3">
                  <c:v>33650</c:v>
                </c:pt>
                <c:pt idx="4">
                  <c:v>41786</c:v>
                </c:pt>
                <c:pt idx="5">
                  <c:v>51436</c:v>
                </c:pt>
                <c:pt idx="6">
                  <c:v>54119</c:v>
                </c:pt>
                <c:pt idx="7">
                  <c:v>65496</c:v>
                </c:pt>
                <c:pt idx="8" formatCode="#,##0">
                  <c:v>48656</c:v>
                </c:pt>
                <c:pt idx="9" formatCode="#,##0">
                  <c:v>69707</c:v>
                </c:pt>
                <c:pt idx="10">
                  <c:v>31895</c:v>
                </c:pt>
                <c:pt idx="11" formatCode="#,##0">
                  <c:v>26847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Reach'!$A$35</c:f>
              <c:strCache>
                <c:ptCount val="1"/>
                <c:pt idx="0">
                  <c:v>Johnson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Reach'!$BL$35:$BW$35</c:f>
              <c:numCache>
                <c:formatCode>_(* #,##0_);_(* \(#,##0\);_(* "-"??_);_(@_)</c:formatCode>
                <c:ptCount val="12"/>
                <c:pt idx="0">
                  <c:v>195765</c:v>
                </c:pt>
                <c:pt idx="1">
                  <c:v>221541</c:v>
                </c:pt>
                <c:pt idx="2">
                  <c:v>129501</c:v>
                </c:pt>
                <c:pt idx="3">
                  <c:v>228432</c:v>
                </c:pt>
                <c:pt idx="4">
                  <c:v>309613</c:v>
                </c:pt>
                <c:pt idx="5">
                  <c:v>260256</c:v>
                </c:pt>
                <c:pt idx="6">
                  <c:v>229477</c:v>
                </c:pt>
                <c:pt idx="7">
                  <c:v>243174</c:v>
                </c:pt>
                <c:pt idx="8" formatCode="#,##0">
                  <c:v>315179</c:v>
                </c:pt>
                <c:pt idx="9" formatCode="#,##0">
                  <c:v>196901</c:v>
                </c:pt>
                <c:pt idx="10">
                  <c:v>162814</c:v>
                </c:pt>
                <c:pt idx="11" formatCode="#,##0">
                  <c:v>217994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Reach'!$A$36</c:f>
              <c:strCache>
                <c:ptCount val="1"/>
                <c:pt idx="0">
                  <c:v>Nixon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Reach'!$BL$36:$BW$36</c:f>
              <c:numCache>
                <c:formatCode>_(* #,##0_);_(* \(#,##0\);_(* "-"??_);_(@_)</c:formatCode>
                <c:ptCount val="12"/>
                <c:pt idx="0">
                  <c:v>263140</c:v>
                </c:pt>
                <c:pt idx="1">
                  <c:v>251133</c:v>
                </c:pt>
                <c:pt idx="2">
                  <c:v>220271</c:v>
                </c:pt>
                <c:pt idx="3">
                  <c:v>463947</c:v>
                </c:pt>
                <c:pt idx="4">
                  <c:v>311076</c:v>
                </c:pt>
                <c:pt idx="5">
                  <c:v>281666</c:v>
                </c:pt>
                <c:pt idx="6">
                  <c:v>471321</c:v>
                </c:pt>
                <c:pt idx="7">
                  <c:v>298740</c:v>
                </c:pt>
                <c:pt idx="8" formatCode="#,##0">
                  <c:v>346250</c:v>
                </c:pt>
                <c:pt idx="9" formatCode="#,##0">
                  <c:v>208550</c:v>
                </c:pt>
                <c:pt idx="10">
                  <c:v>664420</c:v>
                </c:pt>
                <c:pt idx="11" formatCode="#,##0">
                  <c:v>374685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Reach'!$A$37</c:f>
              <c:strCache>
                <c:ptCount val="1"/>
                <c:pt idx="0">
                  <c:v>Reagan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Reach'!$BL$37:$BW$37</c:f>
              <c:numCache>
                <c:formatCode>_(* #,##0_);_(* \(#,##0\);_(* "-"??_);_(@_)</c:formatCode>
                <c:ptCount val="12"/>
                <c:pt idx="0">
                  <c:v>281804</c:v>
                </c:pt>
                <c:pt idx="1">
                  <c:v>134733</c:v>
                </c:pt>
                <c:pt idx="2">
                  <c:v>56418</c:v>
                </c:pt>
                <c:pt idx="3">
                  <c:v>126652</c:v>
                </c:pt>
                <c:pt idx="4">
                  <c:v>325465</c:v>
                </c:pt>
                <c:pt idx="5">
                  <c:v>113342</c:v>
                </c:pt>
                <c:pt idx="6">
                  <c:v>354199</c:v>
                </c:pt>
                <c:pt idx="7">
                  <c:v>262880</c:v>
                </c:pt>
                <c:pt idx="8" formatCode="#,##0">
                  <c:v>100107</c:v>
                </c:pt>
                <c:pt idx="9" formatCode="#,##0">
                  <c:v>134498</c:v>
                </c:pt>
                <c:pt idx="10">
                  <c:v>106424</c:v>
                </c:pt>
                <c:pt idx="11" formatCode="#,##0">
                  <c:v>223781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Reach'!$A$38</c:f>
              <c:strCache>
                <c:ptCount val="1"/>
                <c:pt idx="0">
                  <c:v>Roosevelt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Reach'!$BL$38:$BW$38</c:f>
              <c:numCache>
                <c:formatCode>_(* #,##0_);_(* \(#,##0\);_(* "-"??_);_(@_)</c:formatCode>
                <c:ptCount val="12"/>
                <c:pt idx="0">
                  <c:v>55136</c:v>
                </c:pt>
                <c:pt idx="1">
                  <c:v>70607</c:v>
                </c:pt>
                <c:pt idx="2">
                  <c:v>53862</c:v>
                </c:pt>
                <c:pt idx="3">
                  <c:v>80555</c:v>
                </c:pt>
                <c:pt idx="4">
                  <c:v>167032</c:v>
                </c:pt>
                <c:pt idx="5">
                  <c:v>71684</c:v>
                </c:pt>
                <c:pt idx="6">
                  <c:v>211177</c:v>
                </c:pt>
                <c:pt idx="7">
                  <c:v>109585</c:v>
                </c:pt>
                <c:pt idx="8" formatCode="#,##0">
                  <c:v>87731</c:v>
                </c:pt>
                <c:pt idx="9" formatCode="#,##0">
                  <c:v>76181</c:v>
                </c:pt>
                <c:pt idx="10">
                  <c:v>128430</c:v>
                </c:pt>
                <c:pt idx="11" formatCode="#,##0">
                  <c:v>99005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Reach'!$A$39</c:f>
              <c:strCache>
                <c:ptCount val="1"/>
                <c:pt idx="0">
                  <c:v>Truman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Reach'!$BL$39:$BW$39</c:f>
              <c:numCache>
                <c:formatCode>_(* #,##0_);_(* \(#,##0\);_(* "-"??_);_(@_)</c:formatCode>
                <c:ptCount val="12"/>
                <c:pt idx="0">
                  <c:v>197791</c:v>
                </c:pt>
                <c:pt idx="1">
                  <c:v>72580</c:v>
                </c:pt>
                <c:pt idx="2">
                  <c:v>77523</c:v>
                </c:pt>
                <c:pt idx="3">
                  <c:v>167007</c:v>
                </c:pt>
                <c:pt idx="4">
                  <c:v>160566</c:v>
                </c:pt>
                <c:pt idx="5">
                  <c:v>162424</c:v>
                </c:pt>
                <c:pt idx="6">
                  <c:v>246105</c:v>
                </c:pt>
                <c:pt idx="7">
                  <c:v>191391</c:v>
                </c:pt>
                <c:pt idx="8" formatCode="#,##0">
                  <c:v>112611</c:v>
                </c:pt>
                <c:pt idx="9" formatCode="#,##0">
                  <c:v>98110</c:v>
                </c:pt>
                <c:pt idx="10">
                  <c:v>69574</c:v>
                </c:pt>
                <c:pt idx="11" formatCode="#,##0">
                  <c:v>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93280"/>
        <c:axId val="277931928"/>
      </c:lineChart>
      <c:catAx>
        <c:axId val="2381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931928"/>
        <c:crosses val="autoZero"/>
        <c:auto val="1"/>
        <c:lblAlgn val="ctr"/>
        <c:lblOffset val="100"/>
        <c:noMultiLvlLbl val="0"/>
      </c:catAx>
      <c:valAx>
        <c:axId val="277931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  <a:endParaRPr lang="en-US" sz="10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819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Regional Facebook Pages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Reach'!$A$43</c:f>
              <c:strCache>
                <c:ptCount val="1"/>
                <c:pt idx="0">
                  <c:v>Atlanta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Reach'!$BL$43:$BW$43</c:f>
              <c:numCache>
                <c:formatCode>_(* #,##0_);_(* \(#,##0\);_(* "-"??_);_(@_)</c:formatCode>
                <c:ptCount val="12"/>
                <c:pt idx="0">
                  <c:v>4469</c:v>
                </c:pt>
                <c:pt idx="1">
                  <c:v>5488</c:v>
                </c:pt>
                <c:pt idx="2">
                  <c:v>7053</c:v>
                </c:pt>
                <c:pt idx="3">
                  <c:v>10066</c:v>
                </c:pt>
                <c:pt idx="4">
                  <c:v>7822</c:v>
                </c:pt>
                <c:pt idx="5">
                  <c:v>6442</c:v>
                </c:pt>
                <c:pt idx="6">
                  <c:v>7270</c:v>
                </c:pt>
                <c:pt idx="7">
                  <c:v>5557</c:v>
                </c:pt>
                <c:pt idx="8" formatCode="#,##0">
                  <c:v>10302</c:v>
                </c:pt>
                <c:pt idx="9" formatCode="#,##0">
                  <c:v>8351</c:v>
                </c:pt>
                <c:pt idx="10">
                  <c:v>7561</c:v>
                </c:pt>
                <c:pt idx="11" formatCode="#,##0">
                  <c:v>10363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Reach'!$A$44</c:f>
              <c:strCache>
                <c:ptCount val="1"/>
                <c:pt idx="0">
                  <c:v>Boston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Reach'!$BL$44:$BW$44</c:f>
              <c:numCache>
                <c:formatCode>_(* #,##0_);_(* \(#,##0\);_(* "-"??_);_(@_)</c:formatCode>
                <c:ptCount val="12"/>
                <c:pt idx="0">
                  <c:v>84690</c:v>
                </c:pt>
                <c:pt idx="1">
                  <c:v>66127</c:v>
                </c:pt>
                <c:pt idx="2">
                  <c:v>71921</c:v>
                </c:pt>
                <c:pt idx="3">
                  <c:v>110300</c:v>
                </c:pt>
                <c:pt idx="4">
                  <c:v>96804</c:v>
                </c:pt>
                <c:pt idx="5">
                  <c:v>236783</c:v>
                </c:pt>
                <c:pt idx="6">
                  <c:v>48544</c:v>
                </c:pt>
                <c:pt idx="7">
                  <c:v>44224</c:v>
                </c:pt>
                <c:pt idx="8" formatCode="#,##0">
                  <c:v>48912</c:v>
                </c:pt>
                <c:pt idx="9" formatCode="#,##0">
                  <c:v>26316</c:v>
                </c:pt>
                <c:pt idx="10">
                  <c:v>102277</c:v>
                </c:pt>
                <c:pt idx="11" formatCode="#,##0">
                  <c:v>34086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Reach'!$A$45</c:f>
              <c:strCache>
                <c:ptCount val="1"/>
                <c:pt idx="0">
                  <c:v>Chicago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Reach'!$BL$45:$BW$45</c:f>
              <c:numCache>
                <c:formatCode>_(* #,##0_);_(* \(#,##0\);_(* "-"??_);_(@_)</c:formatCode>
                <c:ptCount val="12"/>
                <c:pt idx="0">
                  <c:v>7986</c:v>
                </c:pt>
                <c:pt idx="1">
                  <c:v>9125</c:v>
                </c:pt>
                <c:pt idx="2">
                  <c:v>8034</c:v>
                </c:pt>
                <c:pt idx="3">
                  <c:v>8059</c:v>
                </c:pt>
                <c:pt idx="4">
                  <c:v>8618</c:v>
                </c:pt>
                <c:pt idx="5">
                  <c:v>5783</c:v>
                </c:pt>
                <c:pt idx="6">
                  <c:v>11968</c:v>
                </c:pt>
                <c:pt idx="7">
                  <c:v>13202</c:v>
                </c:pt>
                <c:pt idx="8" formatCode="#,##0">
                  <c:v>15035</c:v>
                </c:pt>
                <c:pt idx="9" formatCode="#,##0">
                  <c:v>6365</c:v>
                </c:pt>
                <c:pt idx="10">
                  <c:v>6774</c:v>
                </c:pt>
                <c:pt idx="11" formatCode="#,##0">
                  <c:v>6787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Reach'!$A$46</c:f>
              <c:strCache>
                <c:ptCount val="1"/>
                <c:pt idx="0">
                  <c:v>Denver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Reach'!$BL$46:$BW$46</c:f>
              <c:numCache>
                <c:formatCode>_(* #,##0_);_(* \(#,##0\);_(* "-"??_);_(@_)</c:formatCode>
                <c:ptCount val="12"/>
                <c:pt idx="0">
                  <c:v>90983</c:v>
                </c:pt>
                <c:pt idx="1">
                  <c:v>2674</c:v>
                </c:pt>
                <c:pt idx="2">
                  <c:v>1138</c:v>
                </c:pt>
                <c:pt idx="3">
                  <c:v>2487</c:v>
                </c:pt>
                <c:pt idx="4">
                  <c:v>4935</c:v>
                </c:pt>
                <c:pt idx="5">
                  <c:v>16767</c:v>
                </c:pt>
                <c:pt idx="6">
                  <c:v>11631</c:v>
                </c:pt>
                <c:pt idx="7">
                  <c:v>7591</c:v>
                </c:pt>
                <c:pt idx="8" formatCode="#,##0">
                  <c:v>21539</c:v>
                </c:pt>
                <c:pt idx="9" formatCode="#,##0">
                  <c:v>11741</c:v>
                </c:pt>
                <c:pt idx="10">
                  <c:v>17773</c:v>
                </c:pt>
                <c:pt idx="11" formatCode="#,##0">
                  <c:v>52349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Reach'!$A$47</c:f>
              <c:strCache>
                <c:ptCount val="1"/>
                <c:pt idx="0">
                  <c:v>Fort Worth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Reach'!$BL$47:$BW$47</c:f>
              <c:numCache>
                <c:formatCode>_(* #,##0_);_(* \(#,##0\);_(* "-"??_);_(@_)</c:formatCode>
                <c:ptCount val="12"/>
                <c:pt idx="0">
                  <c:v>9842</c:v>
                </c:pt>
                <c:pt idx="1">
                  <c:v>5499</c:v>
                </c:pt>
                <c:pt idx="2">
                  <c:v>6710</c:v>
                </c:pt>
                <c:pt idx="3">
                  <c:v>9555</c:v>
                </c:pt>
                <c:pt idx="4">
                  <c:v>7880</c:v>
                </c:pt>
                <c:pt idx="5">
                  <c:v>5689</c:v>
                </c:pt>
                <c:pt idx="6">
                  <c:v>12015</c:v>
                </c:pt>
                <c:pt idx="7">
                  <c:v>7573</c:v>
                </c:pt>
                <c:pt idx="8" formatCode="#,##0">
                  <c:v>22721</c:v>
                </c:pt>
                <c:pt idx="9" formatCode="#,##0">
                  <c:v>10131</c:v>
                </c:pt>
                <c:pt idx="10">
                  <c:v>11483</c:v>
                </c:pt>
                <c:pt idx="11" formatCode="#,##0">
                  <c:v>9277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Reach'!$A$48</c:f>
              <c:strCache>
                <c:ptCount val="1"/>
                <c:pt idx="0">
                  <c:v>Kansas City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Reach'!$BL$48:$BW$48</c:f>
              <c:numCache>
                <c:formatCode>_(* #,##0_);_(* \(#,##0\);_(* "-"??_);_(@_)</c:formatCode>
                <c:ptCount val="12"/>
                <c:pt idx="0">
                  <c:v>18894</c:v>
                </c:pt>
                <c:pt idx="1">
                  <c:v>3907</c:v>
                </c:pt>
                <c:pt idx="2">
                  <c:v>6403</c:v>
                </c:pt>
                <c:pt idx="3">
                  <c:v>28154</c:v>
                </c:pt>
                <c:pt idx="4">
                  <c:v>87002</c:v>
                </c:pt>
                <c:pt idx="5">
                  <c:v>5890</c:v>
                </c:pt>
                <c:pt idx="6">
                  <c:v>11395</c:v>
                </c:pt>
                <c:pt idx="7">
                  <c:v>7804</c:v>
                </c:pt>
                <c:pt idx="8" formatCode="#,##0">
                  <c:v>7593</c:v>
                </c:pt>
                <c:pt idx="9" formatCode="#,##0">
                  <c:v>4704</c:v>
                </c:pt>
                <c:pt idx="10">
                  <c:v>3982</c:v>
                </c:pt>
                <c:pt idx="11" formatCode="#,##0">
                  <c:v>23130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Reach'!$A$49</c:f>
              <c:strCache>
                <c:ptCount val="1"/>
                <c:pt idx="0">
                  <c:v>New York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Reach'!$BL$49:$BW$49</c:f>
              <c:numCache>
                <c:formatCode>_(* #,##0_);_(* \(#,##0\);_(* "-"??_);_(@_)</c:formatCode>
                <c:ptCount val="12"/>
                <c:pt idx="0">
                  <c:v>6471</c:v>
                </c:pt>
                <c:pt idx="1">
                  <c:v>10114</c:v>
                </c:pt>
                <c:pt idx="2">
                  <c:v>7815</c:v>
                </c:pt>
                <c:pt idx="3">
                  <c:v>9423</c:v>
                </c:pt>
                <c:pt idx="4">
                  <c:v>7354</c:v>
                </c:pt>
                <c:pt idx="5">
                  <c:v>5361</c:v>
                </c:pt>
                <c:pt idx="6">
                  <c:v>19547</c:v>
                </c:pt>
                <c:pt idx="7">
                  <c:v>9639</c:v>
                </c:pt>
                <c:pt idx="8" formatCode="#,##0">
                  <c:v>34401</c:v>
                </c:pt>
                <c:pt idx="9" formatCode="#,##0">
                  <c:v>7426</c:v>
                </c:pt>
                <c:pt idx="10">
                  <c:v>27740</c:v>
                </c:pt>
                <c:pt idx="11" formatCode="#,##0">
                  <c:v>6674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Reach'!$A$50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Reach'!$BL$50:$BW$50</c:f>
              <c:numCache>
                <c:formatCode>_(* #,##0_);_(* \(#,##0\);_(* "-"??_);_(@_)</c:formatCode>
                <c:ptCount val="12"/>
                <c:pt idx="0">
                  <c:v>3131</c:v>
                </c:pt>
                <c:pt idx="1">
                  <c:v>22355</c:v>
                </c:pt>
                <c:pt idx="2">
                  <c:v>16177</c:v>
                </c:pt>
                <c:pt idx="3">
                  <c:v>12809</c:v>
                </c:pt>
                <c:pt idx="4">
                  <c:v>34056</c:v>
                </c:pt>
                <c:pt idx="5">
                  <c:v>14844</c:v>
                </c:pt>
                <c:pt idx="6">
                  <c:v>8226</c:v>
                </c:pt>
                <c:pt idx="7">
                  <c:v>6480</c:v>
                </c:pt>
                <c:pt idx="8" formatCode="#,##0">
                  <c:v>9731</c:v>
                </c:pt>
                <c:pt idx="9" formatCode="#,##0">
                  <c:v>6704</c:v>
                </c:pt>
                <c:pt idx="10">
                  <c:v>6087</c:v>
                </c:pt>
                <c:pt idx="11" formatCode="#,##0">
                  <c:v>18822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Reach'!$A$51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Reach'!$BL$51:$BW$51</c:f>
              <c:numCache>
                <c:formatCode>_(* #,##0_);_(* \(#,##0\);_(* "-"??_);_(@_)</c:formatCode>
                <c:ptCount val="12"/>
                <c:pt idx="0">
                  <c:v>2210</c:v>
                </c:pt>
                <c:pt idx="1">
                  <c:v>1675</c:v>
                </c:pt>
                <c:pt idx="2">
                  <c:v>3032</c:v>
                </c:pt>
                <c:pt idx="3">
                  <c:v>9673</c:v>
                </c:pt>
                <c:pt idx="4">
                  <c:v>4859</c:v>
                </c:pt>
                <c:pt idx="5">
                  <c:v>14519</c:v>
                </c:pt>
                <c:pt idx="6">
                  <c:v>7086</c:v>
                </c:pt>
                <c:pt idx="7">
                  <c:v>10809</c:v>
                </c:pt>
                <c:pt idx="8" formatCode="#,##0">
                  <c:v>14131</c:v>
                </c:pt>
                <c:pt idx="9" formatCode="#,##0">
                  <c:v>5827</c:v>
                </c:pt>
                <c:pt idx="10">
                  <c:v>11560</c:v>
                </c:pt>
                <c:pt idx="11" formatCode="#,##0">
                  <c:v>11160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Reach'!$A$52</c:f>
              <c:strCache>
                <c:ptCount val="1"/>
                <c:pt idx="0">
                  <c:v>Seattle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Reach'!$BL$52:$BW$52</c:f>
              <c:numCache>
                <c:formatCode>_(* #,##0_);_(* \(#,##0\);_(* "-"??_);_(@_)</c:formatCode>
                <c:ptCount val="12"/>
                <c:pt idx="0">
                  <c:v>38667</c:v>
                </c:pt>
                <c:pt idx="1">
                  <c:v>3702</c:v>
                </c:pt>
                <c:pt idx="2">
                  <c:v>4578</c:v>
                </c:pt>
                <c:pt idx="3">
                  <c:v>2395</c:v>
                </c:pt>
                <c:pt idx="4">
                  <c:v>2963</c:v>
                </c:pt>
                <c:pt idx="5">
                  <c:v>3783</c:v>
                </c:pt>
                <c:pt idx="6">
                  <c:v>2332</c:v>
                </c:pt>
                <c:pt idx="7">
                  <c:v>2531</c:v>
                </c:pt>
                <c:pt idx="8" formatCode="#,##0">
                  <c:v>6262</c:v>
                </c:pt>
                <c:pt idx="9" formatCode="#,##0">
                  <c:v>10458</c:v>
                </c:pt>
                <c:pt idx="10">
                  <c:v>6132</c:v>
                </c:pt>
                <c:pt idx="11" formatCode="#,##0">
                  <c:v>3702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Reach'!$A$53</c:f>
              <c:strCache>
                <c:ptCount val="1"/>
                <c:pt idx="0">
                  <c:v>St. Louis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Reach'!$BL$53:$BW$53</c:f>
              <c:numCache>
                <c:formatCode>_(* #,##0_);_(* \(#,##0\);_(* "-"??_);_(@_)</c:formatCode>
                <c:ptCount val="12"/>
                <c:pt idx="0">
                  <c:v>6186</c:v>
                </c:pt>
                <c:pt idx="1">
                  <c:v>2570</c:v>
                </c:pt>
                <c:pt idx="2">
                  <c:v>1977</c:v>
                </c:pt>
                <c:pt idx="3">
                  <c:v>4684</c:v>
                </c:pt>
                <c:pt idx="4">
                  <c:v>2674</c:v>
                </c:pt>
                <c:pt idx="5">
                  <c:v>2525</c:v>
                </c:pt>
                <c:pt idx="6">
                  <c:v>5175</c:v>
                </c:pt>
                <c:pt idx="7">
                  <c:v>1910</c:v>
                </c:pt>
                <c:pt idx="8" formatCode="#,##0">
                  <c:v>6156</c:v>
                </c:pt>
                <c:pt idx="9" formatCode="#,##0">
                  <c:v>4120</c:v>
                </c:pt>
                <c:pt idx="10">
                  <c:v>5364</c:v>
                </c:pt>
                <c:pt idx="11" formatCode="#,##0">
                  <c:v>4578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32712"/>
        <c:axId val="277933104"/>
      </c:lineChart>
      <c:catAx>
        <c:axId val="27793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933104"/>
        <c:crosses val="autoZero"/>
        <c:auto val="1"/>
        <c:lblAlgn val="ctr"/>
        <c:lblOffset val="100"/>
        <c:noMultiLvlLbl val="0"/>
      </c:catAx>
      <c:valAx>
        <c:axId val="27793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77932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21270836851706"/>
          <c:y val="0.12994668854617999"/>
          <c:w val="0.117003262886268"/>
          <c:h val="0.687673133602901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Agency-Wide</a:t>
            </a:r>
            <a:r>
              <a:rPr lang="en-US" baseline="0"/>
              <a:t> Facebook Pages</a:t>
            </a:r>
            <a:br>
              <a:rPr lang="en-US" baseline="0"/>
            </a:br>
            <a:r>
              <a:rPr lang="en-US" sz="1100" baseline="0"/>
              <a:t>(excluding main page)</a:t>
            </a:r>
            <a:endParaRPr lang="en-US" sz="1100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'Facebook Reach'!$A$8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Reach'!$BL$8:$BW$8</c:f>
              <c:numCache>
                <c:formatCode>_(* #,##0_);_(* \(#,##0\);_(* "-"??_);_(@_)</c:formatCode>
                <c:ptCount val="12"/>
                <c:pt idx="0">
                  <c:v>10398</c:v>
                </c:pt>
                <c:pt idx="1">
                  <c:v>17250</c:v>
                </c:pt>
                <c:pt idx="2">
                  <c:v>15002</c:v>
                </c:pt>
                <c:pt idx="3">
                  <c:v>17712</c:v>
                </c:pt>
                <c:pt idx="4">
                  <c:v>8833</c:v>
                </c:pt>
                <c:pt idx="5">
                  <c:v>8303</c:v>
                </c:pt>
                <c:pt idx="6">
                  <c:v>1852</c:v>
                </c:pt>
                <c:pt idx="7">
                  <c:v>5432</c:v>
                </c:pt>
                <c:pt idx="8" formatCode="#,##0">
                  <c:v>1820</c:v>
                </c:pt>
                <c:pt idx="9" formatCode="#,##0">
                  <c:v>4969</c:v>
                </c:pt>
                <c:pt idx="10">
                  <c:v>1760</c:v>
                </c:pt>
                <c:pt idx="11" formatCode="#,##0">
                  <c:v>2243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'Facebook Reach'!$A$9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Reach'!$BL$9:$BW$9</c:f>
              <c:numCache>
                <c:formatCode>_(* #,##0_);_(* \(#,##0\);_(* "-"??_);_(@_)</c:formatCode>
                <c:ptCount val="12"/>
                <c:pt idx="0">
                  <c:v>444</c:v>
                </c:pt>
                <c:pt idx="1">
                  <c:v>395</c:v>
                </c:pt>
                <c:pt idx="2">
                  <c:v>175</c:v>
                </c:pt>
                <c:pt idx="3">
                  <c:v>218</c:v>
                </c:pt>
                <c:pt idx="4">
                  <c:v>133</c:v>
                </c:pt>
                <c:pt idx="5">
                  <c:v>55</c:v>
                </c:pt>
                <c:pt idx="6">
                  <c:v>38</c:v>
                </c:pt>
                <c:pt idx="7">
                  <c:v>324</c:v>
                </c:pt>
                <c:pt idx="8" formatCode="#,##0">
                  <c:v>2141</c:v>
                </c:pt>
                <c:pt idx="9" formatCode="General">
                  <c:v>13</c:v>
                </c:pt>
                <c:pt idx="10">
                  <c:v>16</c:v>
                </c:pt>
                <c:pt idx="11" formatCode="#,##0">
                  <c:v>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'Facebook Reach'!$A$10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Reach'!$BL$10:$BW$10</c:f>
            </c:numRef>
          </c:val>
          <c:smooth val="0"/>
        </c:ser>
        <c:ser>
          <c:idx val="4"/>
          <c:order val="3"/>
          <c:tx>
            <c:strRef>
              <c:f>'Facebook Reach'!$A$11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Reach'!$BL$11:$BW$11</c:f>
              <c:numCache>
                <c:formatCode>_(* #,##0_);_(* \(#,##0\);_(* "-"??_);_(@_)</c:formatCode>
                <c:ptCount val="12"/>
                <c:pt idx="0">
                  <c:v>10931</c:v>
                </c:pt>
                <c:pt idx="1">
                  <c:v>13228</c:v>
                </c:pt>
                <c:pt idx="2">
                  <c:v>8828</c:v>
                </c:pt>
                <c:pt idx="3">
                  <c:v>11909</c:v>
                </c:pt>
                <c:pt idx="4">
                  <c:v>14426</c:v>
                </c:pt>
                <c:pt idx="5">
                  <c:v>16059</c:v>
                </c:pt>
                <c:pt idx="6">
                  <c:v>32689</c:v>
                </c:pt>
                <c:pt idx="7">
                  <c:v>11867</c:v>
                </c:pt>
                <c:pt idx="8" formatCode="#,##0">
                  <c:v>18203</c:v>
                </c:pt>
                <c:pt idx="9" formatCode="#,##0">
                  <c:v>19700</c:v>
                </c:pt>
                <c:pt idx="10">
                  <c:v>10965</c:v>
                </c:pt>
                <c:pt idx="11" formatCode="#,##0">
                  <c:v>9256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'Facebook Reach'!$A$12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Reach'!$BL$12:$BW$12</c:f>
              <c:numCache>
                <c:formatCode>_(* #,##0_);_(* \(#,##0\);_(* "-"??_);_(@_)</c:formatCode>
                <c:ptCount val="12"/>
                <c:pt idx="0">
                  <c:v>22477</c:v>
                </c:pt>
                <c:pt idx="1">
                  <c:v>14906</c:v>
                </c:pt>
                <c:pt idx="2">
                  <c:v>11840</c:v>
                </c:pt>
                <c:pt idx="3">
                  <c:v>32887</c:v>
                </c:pt>
                <c:pt idx="4">
                  <c:v>11388</c:v>
                </c:pt>
                <c:pt idx="5">
                  <c:v>6071</c:v>
                </c:pt>
                <c:pt idx="6">
                  <c:v>3023</c:v>
                </c:pt>
                <c:pt idx="7">
                  <c:v>6327</c:v>
                </c:pt>
                <c:pt idx="8" formatCode="#,##0">
                  <c:v>2851</c:v>
                </c:pt>
                <c:pt idx="9" formatCode="#,##0">
                  <c:v>27874</c:v>
                </c:pt>
                <c:pt idx="10">
                  <c:v>3745</c:v>
                </c:pt>
                <c:pt idx="11" formatCode="#,##0">
                  <c:v>9883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'Facebook Reach'!$A$13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Reach'!$BL$13:$BW$13</c:f>
              <c:numCache>
                <c:formatCode>_(* #,##0_);_(* \(#,##0\);_(* "-"??_);_(@_)</c:formatCode>
                <c:ptCount val="12"/>
                <c:pt idx="0">
                  <c:v>1191</c:v>
                </c:pt>
                <c:pt idx="1">
                  <c:v>1303</c:v>
                </c:pt>
                <c:pt idx="2">
                  <c:v>1505</c:v>
                </c:pt>
                <c:pt idx="3">
                  <c:v>1316</c:v>
                </c:pt>
                <c:pt idx="4">
                  <c:v>1518</c:v>
                </c:pt>
                <c:pt idx="5">
                  <c:v>801</c:v>
                </c:pt>
                <c:pt idx="6">
                  <c:v>756</c:v>
                </c:pt>
                <c:pt idx="7">
                  <c:v>932</c:v>
                </c:pt>
                <c:pt idx="8" formatCode="#,##0">
                  <c:v>1086</c:v>
                </c:pt>
                <c:pt idx="9" formatCode="General">
                  <c:v>918</c:v>
                </c:pt>
                <c:pt idx="10">
                  <c:v>849</c:v>
                </c:pt>
                <c:pt idx="11" formatCode="#,##0">
                  <c:v>2147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'Facebook Reach'!$A$14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Reach'!$BL$14:$BW$14</c:f>
              <c:numCache>
                <c:formatCode>_(* #,##0_);_(* \(#,##0\);_(* "-"??_);_(@_)</c:formatCode>
                <c:ptCount val="12"/>
                <c:pt idx="0">
                  <c:v>1038</c:v>
                </c:pt>
                <c:pt idx="1">
                  <c:v>912</c:v>
                </c:pt>
                <c:pt idx="2">
                  <c:v>753</c:v>
                </c:pt>
                <c:pt idx="3">
                  <c:v>1202</c:v>
                </c:pt>
                <c:pt idx="4">
                  <c:v>540</c:v>
                </c:pt>
                <c:pt idx="5">
                  <c:v>322</c:v>
                </c:pt>
                <c:pt idx="6">
                  <c:v>54</c:v>
                </c:pt>
                <c:pt idx="7">
                  <c:v>438</c:v>
                </c:pt>
                <c:pt idx="8" formatCode="General">
                  <c:v>580</c:v>
                </c:pt>
                <c:pt idx="9" formatCode="General">
                  <c:v>181</c:v>
                </c:pt>
                <c:pt idx="10">
                  <c:v>253</c:v>
                </c:pt>
                <c:pt idx="11" formatCode="#,##0">
                  <c:v>186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'Facebook Reach'!$A$15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Reach'!$BL$15:$BW$15</c:f>
              <c:numCache>
                <c:formatCode>_(* #,##0_);_(* \(#,##0\);_(* "-"??_);_(@_)</c:formatCode>
                <c:ptCount val="12"/>
                <c:pt idx="0">
                  <c:v>3708</c:v>
                </c:pt>
                <c:pt idx="1">
                  <c:v>2001</c:v>
                </c:pt>
                <c:pt idx="2">
                  <c:v>2689</c:v>
                </c:pt>
                <c:pt idx="3">
                  <c:v>4340</c:v>
                </c:pt>
                <c:pt idx="4">
                  <c:v>2765</c:v>
                </c:pt>
                <c:pt idx="5">
                  <c:v>2055</c:v>
                </c:pt>
                <c:pt idx="6">
                  <c:v>1299</c:v>
                </c:pt>
                <c:pt idx="7">
                  <c:v>1382</c:v>
                </c:pt>
                <c:pt idx="8" formatCode="General">
                  <c:v>413</c:v>
                </c:pt>
                <c:pt idx="9" formatCode="#,##0">
                  <c:v>1910</c:v>
                </c:pt>
                <c:pt idx="10">
                  <c:v>1353</c:v>
                </c:pt>
                <c:pt idx="11" formatCode="#,##0">
                  <c:v>920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'Facebook Reach'!$A$16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Reach'!$BL$16:$BW$16</c:f>
              <c:numCache>
                <c:formatCode>_(* #,##0_);_(* \(#,##0\);_(* "-"??_);_(@_)</c:formatCode>
                <c:ptCount val="12"/>
                <c:pt idx="0">
                  <c:v>125975</c:v>
                </c:pt>
                <c:pt idx="1">
                  <c:v>48213</c:v>
                </c:pt>
                <c:pt idx="2">
                  <c:v>96030</c:v>
                </c:pt>
                <c:pt idx="3">
                  <c:v>68582</c:v>
                </c:pt>
                <c:pt idx="4">
                  <c:v>93046</c:v>
                </c:pt>
                <c:pt idx="5">
                  <c:v>25532</c:v>
                </c:pt>
                <c:pt idx="6">
                  <c:v>108402</c:v>
                </c:pt>
                <c:pt idx="7">
                  <c:v>69292</c:v>
                </c:pt>
                <c:pt idx="8" formatCode="#,##0">
                  <c:v>36884</c:v>
                </c:pt>
                <c:pt idx="9" formatCode="#,##0">
                  <c:v>172713</c:v>
                </c:pt>
                <c:pt idx="10">
                  <c:v>48513</c:v>
                </c:pt>
                <c:pt idx="11" formatCode="#,##0">
                  <c:v>49625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'Facebook Reach'!$A$17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Reach'!$BL$17:$BW$17</c:f>
              <c:numCache>
                <c:formatCode>_(* #,##0_);_(* \(#,##0\);_(* "-"??_);_(@_)</c:formatCode>
                <c:ptCount val="12"/>
                <c:pt idx="0">
                  <c:v>426</c:v>
                </c:pt>
                <c:pt idx="1">
                  <c:v>569</c:v>
                </c:pt>
                <c:pt idx="2">
                  <c:v>764</c:v>
                </c:pt>
                <c:pt idx="3">
                  <c:v>727</c:v>
                </c:pt>
                <c:pt idx="4">
                  <c:v>873</c:v>
                </c:pt>
                <c:pt idx="5">
                  <c:v>791</c:v>
                </c:pt>
                <c:pt idx="6">
                  <c:v>657</c:v>
                </c:pt>
                <c:pt idx="7">
                  <c:v>55</c:v>
                </c:pt>
                <c:pt idx="8" formatCode="General">
                  <c:v>27</c:v>
                </c:pt>
                <c:pt idx="9" formatCode="General">
                  <c:v>72</c:v>
                </c:pt>
                <c:pt idx="10">
                  <c:v>61</c:v>
                </c:pt>
                <c:pt idx="11" formatCode="#,##0">
                  <c:v>843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'Facebook Reach'!$A$18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Reach'!$BL$18:$BW$18</c:f>
              <c:numCache>
                <c:formatCode>_(* #,##0_);_(* \(#,##0\);_(* "-"??_);_(@_)</c:formatCode>
                <c:ptCount val="12"/>
                <c:pt idx="0">
                  <c:v>17825</c:v>
                </c:pt>
                <c:pt idx="1">
                  <c:v>100335</c:v>
                </c:pt>
                <c:pt idx="2">
                  <c:v>63739</c:v>
                </c:pt>
                <c:pt idx="3">
                  <c:v>89038</c:v>
                </c:pt>
                <c:pt idx="4">
                  <c:v>17570</c:v>
                </c:pt>
                <c:pt idx="5">
                  <c:v>58858</c:v>
                </c:pt>
                <c:pt idx="6">
                  <c:v>15687</c:v>
                </c:pt>
                <c:pt idx="7">
                  <c:v>38085</c:v>
                </c:pt>
                <c:pt idx="8" formatCode="#,##0">
                  <c:v>110708</c:v>
                </c:pt>
                <c:pt idx="9" formatCode="#,##0">
                  <c:v>14412</c:v>
                </c:pt>
                <c:pt idx="10">
                  <c:v>19634</c:v>
                </c:pt>
                <c:pt idx="11" formatCode="#,##0">
                  <c:v>65924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'Facebook Reach'!$A$19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Reach'!$BL$19:$BW$19</c:f>
              <c:numCache>
                <c:formatCode>_(* #,##0_);_(* \(#,##0\);_(* "-"??_);_(@_)</c:formatCode>
                <c:ptCount val="12"/>
                <c:pt idx="0">
                  <c:v>5367</c:v>
                </c:pt>
                <c:pt idx="1">
                  <c:v>15561</c:v>
                </c:pt>
                <c:pt idx="2">
                  <c:v>13145</c:v>
                </c:pt>
                <c:pt idx="3">
                  <c:v>15710</c:v>
                </c:pt>
                <c:pt idx="4">
                  <c:v>3063</c:v>
                </c:pt>
                <c:pt idx="5">
                  <c:v>10513</c:v>
                </c:pt>
                <c:pt idx="6">
                  <c:v>6510</c:v>
                </c:pt>
                <c:pt idx="7">
                  <c:v>38501</c:v>
                </c:pt>
                <c:pt idx="8" formatCode="#,##0">
                  <c:v>11358</c:v>
                </c:pt>
                <c:pt idx="9" formatCode="#,##0">
                  <c:v>15490</c:v>
                </c:pt>
                <c:pt idx="10">
                  <c:v>5904</c:v>
                </c:pt>
                <c:pt idx="11" formatCode="#,##0">
                  <c:v>10276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'Facebook Reach'!$A$20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Reach'!$BL$20:$BW$20</c:f>
              <c:numCache>
                <c:formatCode>_(* #,##0_);_(* \(#,##0\);_(* "-"??_);_(@_)</c:formatCode>
                <c:ptCount val="12"/>
              </c:numCache>
            </c:numRef>
          </c:val>
          <c:smooth val="0"/>
        </c:ser>
        <c:ser>
          <c:idx val="14"/>
          <c:order val="13"/>
          <c:tx>
            <c:strRef>
              <c:f>'Facebook Reach'!$A$21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Reach'!$BL$21:$BW$21</c:f>
              <c:numCache>
                <c:formatCode>_(* #,##0_);_(* \(#,##0\);_(* "-"??_);_(@_)</c:formatCode>
                <c:ptCount val="12"/>
                <c:pt idx="0">
                  <c:v>85461</c:v>
                </c:pt>
                <c:pt idx="1">
                  <c:v>83732</c:v>
                </c:pt>
                <c:pt idx="2">
                  <c:v>42961</c:v>
                </c:pt>
                <c:pt idx="3">
                  <c:v>98903</c:v>
                </c:pt>
                <c:pt idx="4">
                  <c:v>167156</c:v>
                </c:pt>
                <c:pt idx="5">
                  <c:v>38560</c:v>
                </c:pt>
                <c:pt idx="6">
                  <c:v>69968</c:v>
                </c:pt>
                <c:pt idx="7">
                  <c:v>47283</c:v>
                </c:pt>
                <c:pt idx="8" formatCode="#,##0">
                  <c:v>51401</c:v>
                </c:pt>
                <c:pt idx="9" formatCode="#,##0">
                  <c:v>77754</c:v>
                </c:pt>
                <c:pt idx="10">
                  <c:v>33492</c:v>
                </c:pt>
                <c:pt idx="11" formatCode="#,##0">
                  <c:v>51316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'Facebook Reach'!$A$22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Reach'!$BL$22:$BW$22</c:f>
              <c:numCache>
                <c:formatCode>_(* #,##0_);_(* \(#,##0\);_(* "-"??_);_(@_)</c:formatCode>
                <c:ptCount val="12"/>
                <c:pt idx="0">
                  <c:v>1347</c:v>
                </c:pt>
                <c:pt idx="1">
                  <c:v>1264</c:v>
                </c:pt>
                <c:pt idx="2">
                  <c:v>1008</c:v>
                </c:pt>
                <c:pt idx="3">
                  <c:v>1269</c:v>
                </c:pt>
                <c:pt idx="4">
                  <c:v>1173</c:v>
                </c:pt>
                <c:pt idx="5">
                  <c:v>783</c:v>
                </c:pt>
                <c:pt idx="6">
                  <c:v>895</c:v>
                </c:pt>
                <c:pt idx="7">
                  <c:v>1398</c:v>
                </c:pt>
                <c:pt idx="8" formatCode="General">
                  <c:v>293</c:v>
                </c:pt>
                <c:pt idx="9" formatCode="General">
                  <c:v>713</c:v>
                </c:pt>
                <c:pt idx="10">
                  <c:v>1171</c:v>
                </c:pt>
                <c:pt idx="11" formatCode="#,##0">
                  <c:v>464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'Facebook Reach'!$A$23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Reach'!$BL$23:$BW$23</c:f>
              <c:numCache>
                <c:formatCode>_(* #,##0_);_(* \(#,##0\);_(* "-"??_);_(@_)</c:formatCode>
                <c:ptCount val="12"/>
                <c:pt idx="0">
                  <c:v>915</c:v>
                </c:pt>
                <c:pt idx="1">
                  <c:v>950</c:v>
                </c:pt>
                <c:pt idx="2">
                  <c:v>1842</c:v>
                </c:pt>
                <c:pt idx="3">
                  <c:v>4816</c:v>
                </c:pt>
                <c:pt idx="4">
                  <c:v>1857</c:v>
                </c:pt>
                <c:pt idx="5">
                  <c:v>1091</c:v>
                </c:pt>
                <c:pt idx="6">
                  <c:v>1758</c:v>
                </c:pt>
                <c:pt idx="7">
                  <c:v>2225</c:v>
                </c:pt>
                <c:pt idx="8" formatCode="#,##0">
                  <c:v>1408</c:v>
                </c:pt>
                <c:pt idx="9" formatCode="#,##0">
                  <c:v>2082</c:v>
                </c:pt>
                <c:pt idx="10">
                  <c:v>9169</c:v>
                </c:pt>
                <c:pt idx="11" formatCode="#,##0">
                  <c:v>81653</c:v>
                </c:pt>
              </c:numCache>
            </c:numRef>
          </c:val>
          <c:smooth val="0"/>
        </c:ser>
        <c:ser>
          <c:idx val="0"/>
          <c:order val="16"/>
          <c:tx>
            <c:strRef>
              <c:f>'Facebook Reach'!$A$24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Reach'!$BL$3:$BW$3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Reach'!$BL$24:$BW$24</c:f>
              <c:numCache>
                <c:formatCode>_(* #,##0_);_(* \(#,##0\);_(* "-"??_);_(@_)</c:formatCode>
                <c:ptCount val="12"/>
                <c:pt idx="0">
                  <c:v>40094</c:v>
                </c:pt>
                <c:pt idx="1">
                  <c:v>13724</c:v>
                </c:pt>
                <c:pt idx="2">
                  <c:v>8897</c:v>
                </c:pt>
                <c:pt idx="3">
                  <c:v>15228</c:v>
                </c:pt>
                <c:pt idx="4">
                  <c:v>23717</c:v>
                </c:pt>
                <c:pt idx="5">
                  <c:v>9454</c:v>
                </c:pt>
                <c:pt idx="6">
                  <c:v>29871</c:v>
                </c:pt>
                <c:pt idx="7">
                  <c:v>22199</c:v>
                </c:pt>
                <c:pt idx="8" formatCode="#,##0">
                  <c:v>13281</c:v>
                </c:pt>
                <c:pt idx="9" formatCode="#,##0">
                  <c:v>22324</c:v>
                </c:pt>
                <c:pt idx="10">
                  <c:v>35116</c:v>
                </c:pt>
                <c:pt idx="11" formatCode="#,##0">
                  <c:v>16969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33888"/>
        <c:axId val="277934280"/>
      </c:lineChart>
      <c:catAx>
        <c:axId val="2779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934280"/>
        <c:crosses val="autoZero"/>
        <c:auto val="1"/>
        <c:lblAlgn val="ctr"/>
        <c:lblOffset val="100"/>
        <c:noMultiLvlLbl val="0"/>
      </c:catAx>
      <c:valAx>
        <c:axId val="277934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  <a:endParaRPr lang="en-US" sz="10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7793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61065714794498"/>
          <c:y val="0.233871359404004"/>
          <c:w val="0.188461336728596"/>
          <c:h val="0.511328355099711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Post Views: Regional Facebook Pages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801146073674"/>
          <c:y val="2.23900801601138E-2"/>
          <c:w val="0.74916352875876002"/>
          <c:h val="0.92708908791252898"/>
        </c:manualLayout>
      </c:layout>
      <c:lineChart>
        <c:grouping val="standard"/>
        <c:varyColors val="0"/>
        <c:ser>
          <c:idx val="0"/>
          <c:order val="0"/>
          <c:tx>
            <c:strRef>
              <c:f>'Facebook Views'!$A$43</c:f>
              <c:strCache>
                <c:ptCount val="1"/>
                <c:pt idx="0">
                  <c:v>Atlanta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Views'!$BL$43:$BW$43</c:f>
              <c:numCache>
                <c:formatCode>#,##0</c:formatCode>
                <c:ptCount val="12"/>
                <c:pt idx="0" formatCode="_(* #,##0_);_(* \(#,##0\);_(* &quot;-&quot;??_);_(@_)">
                  <c:v>12347</c:v>
                </c:pt>
                <c:pt idx="1">
                  <c:v>28893</c:v>
                </c:pt>
                <c:pt idx="2" formatCode="_(* #,##0_);_(* \(#,##0\);_(* &quot;-&quot;??_);_(@_)">
                  <c:v>17885</c:v>
                </c:pt>
                <c:pt idx="3" formatCode="_(* #,##0_);_(* \(#,##0\);_(* &quot;-&quot;??_);_(@_)">
                  <c:v>40901</c:v>
                </c:pt>
                <c:pt idx="4" formatCode="_(* #,##0_);_(* \(#,##0\);_(* &quot;-&quot;??_);_(@_)">
                  <c:v>44397</c:v>
                </c:pt>
                <c:pt idx="5" formatCode="_(* #,##0_);_(* \(#,##0\);_(* &quot;-&quot;??_);_(@_)">
                  <c:v>14356</c:v>
                </c:pt>
                <c:pt idx="6" formatCode="_(* #,##0_);_(* \(#,##0\);_(* &quot;-&quot;??_);_(@_)">
                  <c:v>18710</c:v>
                </c:pt>
                <c:pt idx="7" formatCode="_(* #,##0_);_(* \(#,##0\);_(* &quot;-&quot;??_);_(@_)">
                  <c:v>22803</c:v>
                </c:pt>
                <c:pt idx="8">
                  <c:v>52439</c:v>
                </c:pt>
                <c:pt idx="9">
                  <c:v>41943</c:v>
                </c:pt>
                <c:pt idx="10">
                  <c:v>60425</c:v>
                </c:pt>
                <c:pt idx="11">
                  <c:v>45146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Views'!$A$44</c:f>
              <c:strCache>
                <c:ptCount val="1"/>
                <c:pt idx="0">
                  <c:v>Boston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Views'!$BL$44:$BW$44</c:f>
              <c:numCache>
                <c:formatCode>#,##0</c:formatCode>
                <c:ptCount val="12"/>
                <c:pt idx="0" formatCode="_(* #,##0_);_(* \(#,##0\);_(* &quot;-&quot;??_);_(@_)">
                  <c:v>219300</c:v>
                </c:pt>
                <c:pt idx="1">
                  <c:v>487367</c:v>
                </c:pt>
                <c:pt idx="2" formatCode="_(* #,##0_);_(* \(#,##0\);_(* &quot;-&quot;??_);_(@_)">
                  <c:v>436440</c:v>
                </c:pt>
                <c:pt idx="3" formatCode="_(* #,##0_);_(* \(#,##0\);_(* &quot;-&quot;??_);_(@_)">
                  <c:v>423569</c:v>
                </c:pt>
                <c:pt idx="4" formatCode="_(* #,##0_);_(* \(#,##0\);_(* &quot;-&quot;??_);_(@_)">
                  <c:v>376373</c:v>
                </c:pt>
                <c:pt idx="5" formatCode="_(* #,##0_);_(* \(#,##0\);_(* &quot;-&quot;??_);_(@_)">
                  <c:v>553075</c:v>
                </c:pt>
                <c:pt idx="6" formatCode="_(* #,##0_);_(* \(#,##0\);_(* &quot;-&quot;??_);_(@_)">
                  <c:v>285235</c:v>
                </c:pt>
                <c:pt idx="7" formatCode="_(* #,##0_);_(* \(#,##0\);_(* &quot;-&quot;??_);_(@_)">
                  <c:v>248979</c:v>
                </c:pt>
                <c:pt idx="8">
                  <c:v>227752</c:v>
                </c:pt>
                <c:pt idx="9">
                  <c:v>277154</c:v>
                </c:pt>
                <c:pt idx="10">
                  <c:v>551272</c:v>
                </c:pt>
                <c:pt idx="11">
                  <c:v>360322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Views'!$A$45</c:f>
              <c:strCache>
                <c:ptCount val="1"/>
                <c:pt idx="0">
                  <c:v>Chicago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Views'!$BL$45:$BW$45</c:f>
              <c:numCache>
                <c:formatCode>#,##0</c:formatCode>
                <c:ptCount val="12"/>
                <c:pt idx="0" formatCode="_(* #,##0_);_(* \(#,##0\);_(* &quot;-&quot;??_);_(@_)">
                  <c:v>32868</c:v>
                </c:pt>
                <c:pt idx="1">
                  <c:v>94945</c:v>
                </c:pt>
                <c:pt idx="2" formatCode="_(* #,##0_);_(* \(#,##0\);_(* &quot;-&quot;??_);_(@_)">
                  <c:v>55517</c:v>
                </c:pt>
                <c:pt idx="3" formatCode="_(* #,##0_);_(* \(#,##0\);_(* &quot;-&quot;??_);_(@_)">
                  <c:v>63398</c:v>
                </c:pt>
                <c:pt idx="4">
                  <c:v>56445</c:v>
                </c:pt>
                <c:pt idx="5" formatCode="_(* #,##0_);_(* \(#,##0\);_(* &quot;-&quot;??_);_(@_)">
                  <c:v>27372</c:v>
                </c:pt>
                <c:pt idx="6">
                  <c:v>41442</c:v>
                </c:pt>
                <c:pt idx="7" formatCode="_(* #,##0_);_(* \(#,##0\);_(* &quot;-&quot;??_);_(@_)">
                  <c:v>59129</c:v>
                </c:pt>
                <c:pt idx="8">
                  <c:v>111358</c:v>
                </c:pt>
                <c:pt idx="9">
                  <c:v>29806</c:v>
                </c:pt>
                <c:pt idx="10">
                  <c:v>49664</c:v>
                </c:pt>
                <c:pt idx="11">
                  <c:v>38449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Views'!$A$46</c:f>
              <c:strCache>
                <c:ptCount val="1"/>
                <c:pt idx="0">
                  <c:v>Denver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Views'!$BL$46:$BW$46</c:f>
              <c:numCache>
                <c:formatCode>#,##0</c:formatCode>
                <c:ptCount val="12"/>
                <c:pt idx="0" formatCode="_(* #,##0_);_(* \(#,##0\);_(* &quot;-&quot;??_);_(@_)">
                  <c:v>154092</c:v>
                </c:pt>
                <c:pt idx="1">
                  <c:v>5780</c:v>
                </c:pt>
                <c:pt idx="2" formatCode="_(* #,##0_);_(* \(#,##0\);_(* &quot;-&quot;??_);_(@_)">
                  <c:v>2213</c:v>
                </c:pt>
                <c:pt idx="3" formatCode="_(* #,##0_);_(* \(#,##0\);_(* &quot;-&quot;??_);_(@_)">
                  <c:v>6336</c:v>
                </c:pt>
                <c:pt idx="4" formatCode="_(* #,##0_);_(* \(#,##0\);_(* &quot;-&quot;??_);_(@_)">
                  <c:v>18706</c:v>
                </c:pt>
                <c:pt idx="5" formatCode="_(* #,##0_);_(* \(#,##0\);_(* &quot;-&quot;??_);_(@_)">
                  <c:v>47056</c:v>
                </c:pt>
                <c:pt idx="6" formatCode="_(* #,##0_);_(* \(#,##0\);_(* &quot;-&quot;??_);_(@_)">
                  <c:v>26147</c:v>
                </c:pt>
                <c:pt idx="7" formatCode="_(* #,##0_);_(* \(#,##0\);_(* &quot;-&quot;??_);_(@_)">
                  <c:v>22517</c:v>
                </c:pt>
                <c:pt idx="8">
                  <c:v>55791</c:v>
                </c:pt>
                <c:pt idx="9">
                  <c:v>31803</c:v>
                </c:pt>
                <c:pt idx="10">
                  <c:v>42981</c:v>
                </c:pt>
                <c:pt idx="11">
                  <c:v>97709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Views'!$A$47</c:f>
              <c:strCache>
                <c:ptCount val="1"/>
                <c:pt idx="0">
                  <c:v>Fort Worth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Views'!$BL$47:$BW$47</c:f>
              <c:numCache>
                <c:formatCode>#,##0</c:formatCode>
                <c:ptCount val="12"/>
                <c:pt idx="0" formatCode="_(* #,##0_);_(* \(#,##0\);_(* &quot;-&quot;??_);_(@_)">
                  <c:v>33635</c:v>
                </c:pt>
                <c:pt idx="1">
                  <c:v>52737</c:v>
                </c:pt>
                <c:pt idx="2" formatCode="_(* #,##0_);_(* \(#,##0\);_(* &quot;-&quot;??_);_(@_)">
                  <c:v>51770</c:v>
                </c:pt>
                <c:pt idx="3" formatCode="_(* #,##0_);_(* \(#,##0\);_(* &quot;-&quot;??_);_(@_)">
                  <c:v>40012</c:v>
                </c:pt>
                <c:pt idx="4" formatCode="_(* #,##0_);_(* \(#,##0\);_(* &quot;-&quot;??_);_(@_)">
                  <c:v>45851</c:v>
                </c:pt>
                <c:pt idx="5" formatCode="_(* #,##0_);_(* \(#,##0\);_(* &quot;-&quot;??_);_(@_)">
                  <c:v>20543</c:v>
                </c:pt>
                <c:pt idx="6" formatCode="_(* #,##0_);_(* \(#,##0\);_(* &quot;-&quot;??_);_(@_)">
                  <c:v>29406</c:v>
                </c:pt>
                <c:pt idx="7" formatCode="_(* #,##0_);_(* \(#,##0\);_(* &quot;-&quot;??_);_(@_)">
                  <c:v>30427</c:v>
                </c:pt>
                <c:pt idx="8">
                  <c:v>112397</c:v>
                </c:pt>
                <c:pt idx="9">
                  <c:v>76637</c:v>
                </c:pt>
                <c:pt idx="10">
                  <c:v>63538</c:v>
                </c:pt>
                <c:pt idx="11">
                  <c:v>71279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Views'!$A$48</c:f>
              <c:strCache>
                <c:ptCount val="1"/>
                <c:pt idx="0">
                  <c:v>Kansas City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Views'!$BL$48:$BW$48</c:f>
              <c:numCache>
                <c:formatCode>#,##0</c:formatCode>
                <c:ptCount val="12"/>
                <c:pt idx="0" formatCode="_(* #,##0_);_(* \(#,##0\);_(* &quot;-&quot;??_);_(@_)">
                  <c:v>48153</c:v>
                </c:pt>
                <c:pt idx="1">
                  <c:v>58665</c:v>
                </c:pt>
                <c:pt idx="2" formatCode="_(* #,##0_);_(* \(#,##0\);_(* &quot;-&quot;??_);_(@_)">
                  <c:v>58199</c:v>
                </c:pt>
                <c:pt idx="3" formatCode="_(* #,##0_);_(* \(#,##0\);_(* &quot;-&quot;??_);_(@_)">
                  <c:v>104890</c:v>
                </c:pt>
                <c:pt idx="4" formatCode="_(* #,##0_);_(* \(#,##0\);_(* &quot;-&quot;??_);_(@_)">
                  <c:v>178213</c:v>
                </c:pt>
                <c:pt idx="5" formatCode="_(* #,##0_);_(* \(#,##0\);_(* &quot;-&quot;??_);_(@_)">
                  <c:v>36391</c:v>
                </c:pt>
                <c:pt idx="6" formatCode="_(* #,##0_);_(* \(#,##0\);_(* &quot;-&quot;??_);_(@_)">
                  <c:v>35779</c:v>
                </c:pt>
                <c:pt idx="7" formatCode="_(* #,##0_);_(* \(#,##0\);_(* &quot;-&quot;??_);_(@_)">
                  <c:v>39001</c:v>
                </c:pt>
                <c:pt idx="8">
                  <c:v>54935</c:v>
                </c:pt>
                <c:pt idx="9">
                  <c:v>61047</c:v>
                </c:pt>
                <c:pt idx="10">
                  <c:v>60877</c:v>
                </c:pt>
                <c:pt idx="11">
                  <c:v>108384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Views'!$A$49</c:f>
              <c:strCache>
                <c:ptCount val="1"/>
                <c:pt idx="0">
                  <c:v>New York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Views'!$BL$49:$BW$49</c:f>
              <c:numCache>
                <c:formatCode>#,##0</c:formatCode>
                <c:ptCount val="12"/>
                <c:pt idx="0" formatCode="_(* #,##0_);_(* \(#,##0\);_(* &quot;-&quot;??_);_(@_)">
                  <c:v>17238</c:v>
                </c:pt>
                <c:pt idx="1">
                  <c:v>33690</c:v>
                </c:pt>
                <c:pt idx="2" formatCode="_(* #,##0_);_(* \(#,##0\);_(* &quot;-&quot;??_);_(@_)">
                  <c:v>34755</c:v>
                </c:pt>
                <c:pt idx="3" formatCode="_(* #,##0_);_(* \(#,##0\);_(* &quot;-&quot;??_);_(@_)">
                  <c:v>27739</c:v>
                </c:pt>
                <c:pt idx="4" formatCode="_(* #,##0_);_(* \(#,##0\);_(* &quot;-&quot;??_);_(@_)">
                  <c:v>26719</c:v>
                </c:pt>
                <c:pt idx="5" formatCode="_(* #,##0_);_(* \(#,##0\);_(* &quot;-&quot;??_);_(@_)">
                  <c:v>16337</c:v>
                </c:pt>
                <c:pt idx="6" formatCode="_(* #,##0_);_(* \(#,##0\);_(* &quot;-&quot;??_);_(@_)">
                  <c:v>46698</c:v>
                </c:pt>
                <c:pt idx="7" formatCode="_(* #,##0_);_(* \(#,##0\);_(* &quot;-&quot;??_);_(@_)">
                  <c:v>32174</c:v>
                </c:pt>
                <c:pt idx="8">
                  <c:v>81612</c:v>
                </c:pt>
                <c:pt idx="9">
                  <c:v>27349</c:v>
                </c:pt>
                <c:pt idx="10">
                  <c:v>69152</c:v>
                </c:pt>
                <c:pt idx="11">
                  <c:v>25954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Views'!$A$50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Views'!$BL$50:$BW$50</c:f>
              <c:numCache>
                <c:formatCode>#,##0</c:formatCode>
                <c:ptCount val="12"/>
                <c:pt idx="0" formatCode="_(* #,##0_);_(* \(#,##0\);_(* &quot;-&quot;??_);_(@_)">
                  <c:v>16674</c:v>
                </c:pt>
                <c:pt idx="1">
                  <c:v>53815</c:v>
                </c:pt>
                <c:pt idx="2" formatCode="_(* #,##0_);_(* \(#,##0\);_(* &quot;-&quot;??_);_(@_)">
                  <c:v>62026</c:v>
                </c:pt>
                <c:pt idx="3" formatCode="_(* #,##0_);_(* \(#,##0\);_(* &quot;-&quot;??_);_(@_)">
                  <c:v>53154</c:v>
                </c:pt>
                <c:pt idx="4" formatCode="_(* #,##0_);_(* \(#,##0\);_(* &quot;-&quot;??_);_(@_)">
                  <c:v>89192</c:v>
                </c:pt>
                <c:pt idx="5" formatCode="_(* #,##0_);_(* \(#,##0\);_(* &quot;-&quot;??_);_(@_)">
                  <c:v>33632</c:v>
                </c:pt>
                <c:pt idx="6" formatCode="_(* #,##0_);_(* \(#,##0\);_(* &quot;-&quot;??_);_(@_)">
                  <c:v>22814</c:v>
                </c:pt>
                <c:pt idx="7" formatCode="_(* #,##0_);_(* \(#,##0\);_(* &quot;-&quot;??_);_(@_)">
                  <c:v>17271</c:v>
                </c:pt>
                <c:pt idx="8">
                  <c:v>30056</c:v>
                </c:pt>
                <c:pt idx="9">
                  <c:v>24872</c:v>
                </c:pt>
                <c:pt idx="10">
                  <c:v>20401</c:v>
                </c:pt>
                <c:pt idx="11">
                  <c:v>49882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Views'!$A$51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Views'!$BL$51:$BW$51</c:f>
              <c:numCache>
                <c:formatCode>#,##0</c:formatCode>
                <c:ptCount val="12"/>
                <c:pt idx="0" formatCode="_(* #,##0_);_(* \(#,##0\);_(* &quot;-&quot;??_);_(@_)">
                  <c:v>6643</c:v>
                </c:pt>
                <c:pt idx="1">
                  <c:v>3905</c:v>
                </c:pt>
                <c:pt idx="2" formatCode="_(* #,##0_);_(* \(#,##0\);_(* &quot;-&quot;??_);_(@_)">
                  <c:v>11185</c:v>
                </c:pt>
                <c:pt idx="3" formatCode="_(* #,##0_);_(* \(#,##0\);_(* &quot;-&quot;??_);_(@_)">
                  <c:v>23779</c:v>
                </c:pt>
                <c:pt idx="4" formatCode="_(* #,##0_);_(* \(#,##0\);_(* &quot;-&quot;??_);_(@_)">
                  <c:v>24711</c:v>
                </c:pt>
                <c:pt idx="5" formatCode="_(* #,##0_);_(* \(#,##0\);_(* &quot;-&quot;??_);_(@_)">
                  <c:v>72664</c:v>
                </c:pt>
                <c:pt idx="6" formatCode="_(* #,##0_);_(* \(#,##0\);_(* &quot;-&quot;??_);_(@_)">
                  <c:v>37064</c:v>
                </c:pt>
                <c:pt idx="7" formatCode="_(* #,##0_);_(* \(#,##0\);_(* &quot;-&quot;??_);_(@_)">
                  <c:v>72512</c:v>
                </c:pt>
                <c:pt idx="8">
                  <c:v>97358</c:v>
                </c:pt>
                <c:pt idx="9">
                  <c:v>68383</c:v>
                </c:pt>
                <c:pt idx="10">
                  <c:v>61270</c:v>
                </c:pt>
                <c:pt idx="11">
                  <c:v>36487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Views'!$A$52</c:f>
              <c:strCache>
                <c:ptCount val="1"/>
                <c:pt idx="0">
                  <c:v>Seattle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Views'!$BL$52:$BW$52</c:f>
              <c:numCache>
                <c:formatCode>#,##0</c:formatCode>
                <c:ptCount val="12"/>
                <c:pt idx="0" formatCode="_(* #,##0_);_(* \(#,##0\);_(* &quot;-&quot;??_);_(@_)">
                  <c:v>68854</c:v>
                </c:pt>
                <c:pt idx="1">
                  <c:v>12307</c:v>
                </c:pt>
                <c:pt idx="2" formatCode="_(* #,##0_);_(* \(#,##0\);_(* &quot;-&quot;??_);_(@_)">
                  <c:v>22593</c:v>
                </c:pt>
                <c:pt idx="3" formatCode="_(* #,##0_);_(* \(#,##0\);_(* &quot;-&quot;??_);_(@_)">
                  <c:v>5907</c:v>
                </c:pt>
                <c:pt idx="4" formatCode="_(* #,##0_);_(* \(#,##0\);_(* &quot;-&quot;??_);_(@_)">
                  <c:v>6244</c:v>
                </c:pt>
                <c:pt idx="5" formatCode="_(* #,##0_);_(* \(#,##0\);_(* &quot;-&quot;??_);_(@_)">
                  <c:v>10909</c:v>
                </c:pt>
                <c:pt idx="6" formatCode="_(* #,##0_);_(* \(#,##0\);_(* &quot;-&quot;??_);_(@_)">
                  <c:v>7255</c:v>
                </c:pt>
                <c:pt idx="7" formatCode="_(* #,##0_);_(* \(#,##0\);_(* &quot;-&quot;??_);_(@_)">
                  <c:v>9509</c:v>
                </c:pt>
                <c:pt idx="8">
                  <c:v>35500</c:v>
                </c:pt>
                <c:pt idx="9">
                  <c:v>22122</c:v>
                </c:pt>
                <c:pt idx="10">
                  <c:v>23016</c:v>
                </c:pt>
                <c:pt idx="11">
                  <c:v>24287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Views'!$A$53</c:f>
              <c:strCache>
                <c:ptCount val="1"/>
                <c:pt idx="0">
                  <c:v>St. Louis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Views'!$BL$53:$BW$53</c:f>
              <c:numCache>
                <c:formatCode>#,##0</c:formatCode>
                <c:ptCount val="12"/>
                <c:pt idx="0" formatCode="_(* #,##0_);_(* \(#,##0\);_(* &quot;-&quot;??_);_(@_)">
                  <c:v>12443</c:v>
                </c:pt>
                <c:pt idx="1">
                  <c:v>6431</c:v>
                </c:pt>
                <c:pt idx="2" formatCode="_(* #,##0_);_(* \(#,##0\);_(* &quot;-&quot;??_);_(@_)">
                  <c:v>5627</c:v>
                </c:pt>
                <c:pt idx="3" formatCode="_(* #,##0_);_(* \(#,##0\);_(* &quot;-&quot;??_);_(@_)">
                  <c:v>16524</c:v>
                </c:pt>
                <c:pt idx="4" formatCode="_(* #,##0_);_(* \(#,##0\);_(* &quot;-&quot;??_);_(@_)">
                  <c:v>7962</c:v>
                </c:pt>
                <c:pt idx="5" formatCode="_(* #,##0_);_(* \(#,##0\);_(* &quot;-&quot;??_);_(@_)">
                  <c:v>7642</c:v>
                </c:pt>
                <c:pt idx="6" formatCode="_(* #,##0_);_(* \(#,##0\);_(* &quot;-&quot;??_);_(@_)">
                  <c:v>10195</c:v>
                </c:pt>
                <c:pt idx="7" formatCode="_(* #,##0_);_(* \(#,##0\);_(* &quot;-&quot;??_);_(@_)">
                  <c:v>3628</c:v>
                </c:pt>
                <c:pt idx="8">
                  <c:v>21309</c:v>
                </c:pt>
                <c:pt idx="9">
                  <c:v>10940</c:v>
                </c:pt>
                <c:pt idx="10">
                  <c:v>16221</c:v>
                </c:pt>
                <c:pt idx="11">
                  <c:v>12463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934672"/>
        <c:axId val="277935456"/>
      </c:lineChart>
      <c:catAx>
        <c:axId val="27793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935456"/>
        <c:crosses val="autoZero"/>
        <c:auto val="1"/>
        <c:lblAlgn val="ctr"/>
        <c:lblOffset val="100"/>
        <c:noMultiLvlLbl val="0"/>
      </c:catAx>
      <c:valAx>
        <c:axId val="277935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  <a:endParaRPr lang="en-US" sz="10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7793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21270836851706"/>
          <c:y val="7.5496691475901795E-2"/>
          <c:w val="0.117003262886268"/>
          <c:h val="0.818756459883194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Visits to Archives.gov by Referring Social Media Site</a:t>
            </a:r>
            <a:endParaRPr lang="en-US" sz="105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132249777883801"/>
          <c:y val="1.74848404773566E-2"/>
          <c:w val="0.683741198633942"/>
          <c:h val="0.86411670893111603"/>
        </c:manualLayout>
      </c:layout>
      <c:lineChart>
        <c:grouping val="standard"/>
        <c:varyColors val="0"/>
        <c:ser>
          <c:idx val="0"/>
          <c:order val="0"/>
          <c:tx>
            <c:strRef>
              <c:f>Referrers!$A$4</c:f>
              <c:strCache>
                <c:ptCount val="1"/>
                <c:pt idx="0">
                  <c:v>All Archives.gov Blogs (blogs.archives)</c:v>
                </c:pt>
              </c:strCache>
            </c:strRef>
          </c:tx>
          <c:cat>
            <c:strRef>
              <c:f>Referrers!$BL$3:$BW$3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Referrers!$BL$4:$BW$4</c:f>
              <c:numCache>
                <c:formatCode>#,##0</c:formatCode>
                <c:ptCount val="12"/>
                <c:pt idx="0">
                  <c:v>112</c:v>
                </c:pt>
                <c:pt idx="1">
                  <c:v>71</c:v>
                </c:pt>
                <c:pt idx="2">
                  <c:v>49</c:v>
                </c:pt>
                <c:pt idx="3">
                  <c:v>24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Referrers!$A$5</c:f>
              <c:strCache>
                <c:ptCount val="1"/>
                <c:pt idx="0">
                  <c:v>Facebook</c:v>
                </c:pt>
              </c:strCache>
            </c:strRef>
          </c:tx>
          <c:cat>
            <c:strRef>
              <c:f>Referrers!$BL$3:$BW$3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Referrers!$BL$5:$BW$5</c:f>
              <c:numCache>
                <c:formatCode>#,##0</c:formatCode>
                <c:ptCount val="12"/>
                <c:pt idx="0">
                  <c:v>33393</c:v>
                </c:pt>
                <c:pt idx="1">
                  <c:v>23029</c:v>
                </c:pt>
                <c:pt idx="2">
                  <c:v>16040</c:v>
                </c:pt>
                <c:pt idx="3">
                  <c:v>27310</c:v>
                </c:pt>
                <c:pt idx="4">
                  <c:v>18550</c:v>
                </c:pt>
                <c:pt idx="5">
                  <c:v>15133</c:v>
                </c:pt>
                <c:pt idx="6">
                  <c:v>17689</c:v>
                </c:pt>
                <c:pt idx="7">
                  <c:v>70318</c:v>
                </c:pt>
                <c:pt idx="8">
                  <c:v>17473</c:v>
                </c:pt>
                <c:pt idx="9">
                  <c:v>16277</c:v>
                </c:pt>
                <c:pt idx="10">
                  <c:v>32914</c:v>
                </c:pt>
                <c:pt idx="11">
                  <c:v>172425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Referrers!$A$6</c:f>
              <c:strCache>
                <c:ptCount val="1"/>
                <c:pt idx="0">
                  <c:v>Wikipedia/ Wikisource/ Wikimedia</c:v>
                </c:pt>
              </c:strCache>
            </c:strRef>
          </c:tx>
          <c:cat>
            <c:strRef>
              <c:f>Referrers!$BL$3:$BW$3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Referrers!$BL$6:$BW$6</c:f>
              <c:numCache>
                <c:formatCode>#,##0</c:formatCode>
                <c:ptCount val="12"/>
                <c:pt idx="0">
                  <c:v>74</c:v>
                </c:pt>
                <c:pt idx="1">
                  <c:v>80</c:v>
                </c:pt>
                <c:pt idx="2">
                  <c:v>1596</c:v>
                </c:pt>
                <c:pt idx="3">
                  <c:v>7812</c:v>
                </c:pt>
                <c:pt idx="4">
                  <c:v>7445</c:v>
                </c:pt>
                <c:pt idx="5">
                  <c:v>7335</c:v>
                </c:pt>
                <c:pt idx="6">
                  <c:v>6058</c:v>
                </c:pt>
                <c:pt idx="7">
                  <c:v>6332</c:v>
                </c:pt>
                <c:pt idx="8">
                  <c:v>5935</c:v>
                </c:pt>
                <c:pt idx="9">
                  <c:v>7003</c:v>
                </c:pt>
                <c:pt idx="10">
                  <c:v>8919</c:v>
                </c:pt>
                <c:pt idx="11">
                  <c:v>18943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Referrers!$A$7</c:f>
              <c:strCache>
                <c:ptCount val="1"/>
                <c:pt idx="0">
                  <c:v>StumbleUpon</c:v>
                </c:pt>
              </c:strCache>
            </c:strRef>
          </c:tx>
          <c:cat>
            <c:strRef>
              <c:f>Referrers!$BL$3:$BW$3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Referrers!$BL$7:$BW$7</c:f>
              <c:numCache>
                <c:formatCode>#,##0</c:formatCode>
                <c:ptCount val="12"/>
                <c:pt idx="0">
                  <c:v>1444</c:v>
                </c:pt>
                <c:pt idx="1">
                  <c:v>1661</c:v>
                </c:pt>
                <c:pt idx="2">
                  <c:v>1117</c:v>
                </c:pt>
                <c:pt idx="3">
                  <c:v>1109</c:v>
                </c:pt>
                <c:pt idx="4">
                  <c:v>1313</c:v>
                </c:pt>
                <c:pt idx="5">
                  <c:v>1135</c:v>
                </c:pt>
                <c:pt idx="6">
                  <c:v>873</c:v>
                </c:pt>
                <c:pt idx="7">
                  <c:v>1262</c:v>
                </c:pt>
                <c:pt idx="8">
                  <c:v>1600</c:v>
                </c:pt>
                <c:pt idx="9">
                  <c:v>1276</c:v>
                </c:pt>
                <c:pt idx="10">
                  <c:v>242</c:v>
                </c:pt>
                <c:pt idx="11">
                  <c:v>248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Referrers!$A$8</c:f>
              <c:strCache>
                <c:ptCount val="1"/>
                <c:pt idx="0">
                  <c:v>Reddit</c:v>
                </c:pt>
              </c:strCache>
            </c:strRef>
          </c:tx>
          <c:cat>
            <c:strRef>
              <c:f>Referrers!$BL$3:$BW$3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Referrers!$BL$8:$BW$8</c:f>
              <c:numCache>
                <c:formatCode>#,##0</c:formatCode>
                <c:ptCount val="12"/>
                <c:pt idx="0">
                  <c:v>1886</c:v>
                </c:pt>
                <c:pt idx="1">
                  <c:v>977</c:v>
                </c:pt>
                <c:pt idx="2">
                  <c:v>1843</c:v>
                </c:pt>
                <c:pt idx="3">
                  <c:v>2174</c:v>
                </c:pt>
                <c:pt idx="4">
                  <c:v>1804</c:v>
                </c:pt>
                <c:pt idx="5">
                  <c:v>770</c:v>
                </c:pt>
                <c:pt idx="6">
                  <c:v>1417</c:v>
                </c:pt>
                <c:pt idx="7">
                  <c:v>2733</c:v>
                </c:pt>
                <c:pt idx="8">
                  <c:v>818</c:v>
                </c:pt>
                <c:pt idx="9">
                  <c:v>2074</c:v>
                </c:pt>
                <c:pt idx="10">
                  <c:v>702</c:v>
                </c:pt>
                <c:pt idx="11">
                  <c:v>8317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Referrers!$A$9</c:f>
              <c:strCache>
                <c:ptCount val="1"/>
                <c:pt idx="0">
                  <c:v>Yahoo Answers (answers.yahoo)</c:v>
                </c:pt>
              </c:strCache>
            </c:strRef>
          </c:tx>
          <c:cat>
            <c:strRef>
              <c:f>Referrers!$BL$3:$BW$3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Referrers!$BL$9:$BW$9</c:f>
              <c:numCache>
                <c:formatCode>#,##0</c:formatCode>
                <c:ptCount val="12"/>
                <c:pt idx="0">
                  <c:v>13</c:v>
                </c:pt>
                <c:pt idx="1">
                  <c:v>19</c:v>
                </c:pt>
                <c:pt idx="2">
                  <c:v>16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22</c:v>
                </c:pt>
                <c:pt idx="11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6536"/>
        <c:axId val="303879472"/>
      </c:lineChart>
      <c:catAx>
        <c:axId val="29831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879472"/>
        <c:crosses val="autoZero"/>
        <c:auto val="1"/>
        <c:lblAlgn val="ctr"/>
        <c:lblOffset val="100"/>
        <c:noMultiLvlLbl val="0"/>
      </c:catAx>
      <c:valAx>
        <c:axId val="303879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The number of individual sessions initiated by all visitors to your site (i.e., if a user is inactive on your site for 30+ minutes, future activity is attributed to a new session)</a:t>
                </a:r>
              </a:p>
            </c:rich>
          </c:tx>
          <c:layout>
            <c:manualLayout>
              <c:xMode val="edge"/>
              <c:yMode val="edge"/>
              <c:x val="5.4721553588184899E-3"/>
              <c:y val="8.675595308894550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98316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84430992304305996"/>
          <c:y val="0.26079435853648097"/>
          <c:w val="0.15569012845706801"/>
          <c:h val="0.564442155347899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 Views: Presidential</a:t>
            </a:r>
            <a:r>
              <a:rPr lang="en-US" baseline="0"/>
              <a:t> Libraries Facebook Pages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Views'!$A$27</c:f>
              <c:strCache>
                <c:ptCount val="1"/>
                <c:pt idx="0">
                  <c:v>Bush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Views'!$BL$27:$BW$27</c:f>
              <c:numCache>
                <c:formatCode>#,##0</c:formatCode>
                <c:ptCount val="12"/>
                <c:pt idx="0" formatCode="_(* #,##0_);_(* \(#,##0\);_(* &quot;-&quot;??_);_(@_)">
                  <c:v>345534</c:v>
                </c:pt>
                <c:pt idx="1">
                  <c:v>1678314</c:v>
                </c:pt>
                <c:pt idx="2" formatCode="_(* #,##0_);_(* \(#,##0\);_(* &quot;-&quot;??_);_(@_)">
                  <c:v>822004</c:v>
                </c:pt>
                <c:pt idx="3" formatCode="_(* #,##0_);_(* \(#,##0\);_(* &quot;-&quot;??_);_(@_)">
                  <c:v>547733</c:v>
                </c:pt>
                <c:pt idx="4" formatCode="_(* #,##0_);_(* \(#,##0\);_(* &quot;-&quot;??_);_(@_)">
                  <c:v>431223</c:v>
                </c:pt>
                <c:pt idx="5" formatCode="_(* #,##0_);_(* \(#,##0\);_(* &quot;-&quot;??_);_(@_)">
                  <c:v>203154</c:v>
                </c:pt>
                <c:pt idx="6" formatCode="_(* #,##0_);_(* \(#,##0\);_(* &quot;-&quot;??_);_(@_)">
                  <c:v>202047</c:v>
                </c:pt>
                <c:pt idx="7" formatCode="_(* #,##0_);_(* \(#,##0\);_(* &quot;-&quot;??_);_(@_)">
                  <c:v>775298</c:v>
                </c:pt>
                <c:pt idx="8">
                  <c:v>434768</c:v>
                </c:pt>
                <c:pt idx="9">
                  <c:v>574350</c:v>
                </c:pt>
                <c:pt idx="10">
                  <c:v>640156</c:v>
                </c:pt>
                <c:pt idx="11">
                  <c:v>682074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Views'!$A$28</c:f>
              <c:strCache>
                <c:ptCount val="1"/>
                <c:pt idx="0">
                  <c:v>GWB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Views'!$BL$28:$BW$28</c:f>
              <c:numCache>
                <c:formatCode>#,##0</c:formatCode>
                <c:ptCount val="12"/>
                <c:pt idx="0" formatCode="_(* #,##0_);_(* \(#,##0\);_(* &quot;-&quot;??_);_(@_)">
                  <c:v>878446</c:v>
                </c:pt>
                <c:pt idx="1">
                  <c:v>1653011</c:v>
                </c:pt>
                <c:pt idx="2" formatCode="_(* #,##0_);_(* \(#,##0\);_(* &quot;-&quot;??_);_(@_)">
                  <c:v>2122654</c:v>
                </c:pt>
                <c:pt idx="3" formatCode="_(* #,##0_);_(* \(#,##0\);_(* &quot;-&quot;??_);_(@_)">
                  <c:v>5875127</c:v>
                </c:pt>
                <c:pt idx="4" formatCode="_(* #,##0_);_(* \(#,##0\);_(* &quot;-&quot;??_);_(@_)">
                  <c:v>3193282</c:v>
                </c:pt>
                <c:pt idx="5" formatCode="_(* #,##0_);_(* \(#,##0\);_(* &quot;-&quot;??_);_(@_)">
                  <c:v>4078859</c:v>
                </c:pt>
                <c:pt idx="6" formatCode="_(* #,##0_);_(* \(#,##0\);_(* &quot;-&quot;??_);_(@_)">
                  <c:v>3030163</c:v>
                </c:pt>
                <c:pt idx="7" formatCode="_(* #,##0_);_(* \(#,##0\);_(* &quot;-&quot;??_);_(@_)">
                  <c:v>3319777</c:v>
                </c:pt>
                <c:pt idx="8">
                  <c:v>2771705</c:v>
                </c:pt>
                <c:pt idx="9">
                  <c:v>2951220</c:v>
                </c:pt>
                <c:pt idx="10">
                  <c:v>2587903</c:v>
                </c:pt>
                <c:pt idx="11">
                  <c:v>5417907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Views'!$A$29</c:f>
              <c:strCache>
                <c:ptCount val="1"/>
                <c:pt idx="0">
                  <c:v>Carter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Views'!$BL$29:$BW$29</c:f>
              <c:numCache>
                <c:formatCode>#,##0</c:formatCode>
                <c:ptCount val="12"/>
                <c:pt idx="0" formatCode="_(* #,##0_);_(* \(#,##0\);_(* &quot;-&quot;??_);_(@_)">
                  <c:v>1007787</c:v>
                </c:pt>
                <c:pt idx="1">
                  <c:v>329320</c:v>
                </c:pt>
                <c:pt idx="2" formatCode="_(* #,##0_);_(* \(#,##0\);_(* &quot;-&quot;??_);_(@_)">
                  <c:v>567260</c:v>
                </c:pt>
                <c:pt idx="3" formatCode="_(* #,##0_);_(* \(#,##0\);_(* &quot;-&quot;??_);_(@_)">
                  <c:v>759768</c:v>
                </c:pt>
                <c:pt idx="4" formatCode="_(* #,##0_);_(* \(#,##0\);_(* &quot;-&quot;??_);_(@_)">
                  <c:v>273203</c:v>
                </c:pt>
                <c:pt idx="5" formatCode="_(* #,##0_);_(* \(#,##0\);_(* &quot;-&quot;??_);_(@_)">
                  <c:v>349640</c:v>
                </c:pt>
                <c:pt idx="6" formatCode="_(* #,##0_);_(* \(#,##0\);_(* &quot;-&quot;??_);_(@_)">
                  <c:v>1270498</c:v>
                </c:pt>
                <c:pt idx="7" formatCode="_(* #,##0_);_(* \(#,##0\);_(* &quot;-&quot;??_);_(@_)">
                  <c:v>419435</c:v>
                </c:pt>
                <c:pt idx="8">
                  <c:v>512661</c:v>
                </c:pt>
                <c:pt idx="9">
                  <c:v>398437</c:v>
                </c:pt>
                <c:pt idx="10">
                  <c:v>256631</c:v>
                </c:pt>
                <c:pt idx="11">
                  <c:v>435574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Views'!$A$30</c:f>
              <c:strCache>
                <c:ptCount val="1"/>
                <c:pt idx="0">
                  <c:v>Clinton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Views'!$BL$30:$BW$30</c:f>
              <c:numCache>
                <c:formatCode>_(* #,##0_);_(* \(#,##0\);_(* "-"??_);_(@_)</c:formatCode>
                <c:ptCount val="12"/>
                <c:pt idx="0">
                  <c:v>281622</c:v>
                </c:pt>
                <c:pt idx="1">
                  <c:v>228633</c:v>
                </c:pt>
                <c:pt idx="2">
                  <c:v>267141</c:v>
                </c:pt>
                <c:pt idx="3">
                  <c:v>552392</c:v>
                </c:pt>
                <c:pt idx="4">
                  <c:v>629270</c:v>
                </c:pt>
                <c:pt idx="5">
                  <c:v>536590</c:v>
                </c:pt>
                <c:pt idx="6">
                  <c:v>631902</c:v>
                </c:pt>
                <c:pt idx="7">
                  <c:v>611740</c:v>
                </c:pt>
                <c:pt idx="8" formatCode="#,##0">
                  <c:v>588128</c:v>
                </c:pt>
                <c:pt idx="9" formatCode="#,##0">
                  <c:v>639439</c:v>
                </c:pt>
                <c:pt idx="10" formatCode="#,##0">
                  <c:v>842892</c:v>
                </c:pt>
                <c:pt idx="11" formatCode="#,##0">
                  <c:v>692418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Views'!$A$31</c:f>
              <c:strCache>
                <c:ptCount val="1"/>
                <c:pt idx="0">
                  <c:v>Eisenhower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Views'!$BL$31:$BW$31</c:f>
              <c:numCache>
                <c:formatCode>#,##0</c:formatCode>
                <c:ptCount val="12"/>
                <c:pt idx="0" formatCode="_(* #,##0_);_(* \(#,##0\);_(* &quot;-&quot;??_);_(@_)">
                  <c:v>81246</c:v>
                </c:pt>
                <c:pt idx="1">
                  <c:v>133401</c:v>
                </c:pt>
                <c:pt idx="2" formatCode="_(* #,##0_);_(* \(#,##0\);_(* &quot;-&quot;??_);_(@_)">
                  <c:v>74971</c:v>
                </c:pt>
                <c:pt idx="3" formatCode="_(* #,##0_);_(* \(#,##0\);_(* &quot;-&quot;??_);_(@_)">
                  <c:v>286910</c:v>
                </c:pt>
                <c:pt idx="4" formatCode="_(* #,##0_);_(* \(#,##0\);_(* &quot;-&quot;??_);_(@_)">
                  <c:v>194252</c:v>
                </c:pt>
                <c:pt idx="5" formatCode="_(* #,##0_);_(* \(#,##0\);_(* &quot;-&quot;??_);_(@_)">
                  <c:v>396330</c:v>
                </c:pt>
                <c:pt idx="6" formatCode="_(* #,##0_);_(* \(#,##0\);_(* &quot;-&quot;??_);_(@_)">
                  <c:v>332755</c:v>
                </c:pt>
                <c:pt idx="7" formatCode="_(* #,##0_);_(* \(#,##0\);_(* &quot;-&quot;??_);_(@_)">
                  <c:v>264575</c:v>
                </c:pt>
                <c:pt idx="8">
                  <c:v>354212</c:v>
                </c:pt>
                <c:pt idx="9">
                  <c:v>187969</c:v>
                </c:pt>
                <c:pt idx="10">
                  <c:v>277502</c:v>
                </c:pt>
                <c:pt idx="11">
                  <c:v>161835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Views'!$A$32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Views'!$BL$32:$BW$32</c:f>
              <c:numCache>
                <c:formatCode>#,##0</c:formatCode>
                <c:ptCount val="12"/>
                <c:pt idx="0" formatCode="_(* #,##0_);_(* \(#,##0\);_(* &quot;-&quot;??_);_(@_)">
                  <c:v>38018</c:v>
                </c:pt>
                <c:pt idx="1">
                  <c:v>62415</c:v>
                </c:pt>
                <c:pt idx="2" formatCode="_(* #,##0_);_(* \(#,##0\);_(* &quot;-&quot;??_);_(@_)">
                  <c:v>103680</c:v>
                </c:pt>
                <c:pt idx="3" formatCode="_(* #,##0_);_(* \(#,##0\);_(* &quot;-&quot;??_);_(@_)">
                  <c:v>132765</c:v>
                </c:pt>
                <c:pt idx="4" formatCode="_(* #,##0_);_(* \(#,##0\);_(* &quot;-&quot;??_);_(@_)">
                  <c:v>123132</c:v>
                </c:pt>
                <c:pt idx="5" formatCode="_(* #,##0_);_(* \(#,##0\);_(* &quot;-&quot;??_);_(@_)">
                  <c:v>102089</c:v>
                </c:pt>
                <c:pt idx="6" formatCode="_(* #,##0_);_(* \(#,##0\);_(* &quot;-&quot;??_);_(@_)">
                  <c:v>59053</c:v>
                </c:pt>
                <c:pt idx="7" formatCode="_(* #,##0_);_(* \(#,##0\);_(* &quot;-&quot;??_);_(@_)">
                  <c:v>42643</c:v>
                </c:pt>
                <c:pt idx="8">
                  <c:v>77841</c:v>
                </c:pt>
                <c:pt idx="9">
                  <c:v>75764</c:v>
                </c:pt>
                <c:pt idx="10">
                  <c:v>38976</c:v>
                </c:pt>
                <c:pt idx="11">
                  <c:v>69822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Views'!$A$33</c:f>
              <c:strCache>
                <c:ptCount val="1"/>
                <c:pt idx="0">
                  <c:v>Ford Museum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Views'!$BL$33:$BW$33</c:f>
              <c:numCache>
                <c:formatCode>#,##0</c:formatCode>
                <c:ptCount val="12"/>
                <c:pt idx="0" formatCode="_(* #,##0_);_(* \(#,##0\);_(* &quot;-&quot;??_);_(@_)">
                  <c:v>13867</c:v>
                </c:pt>
                <c:pt idx="1">
                  <c:v>31041</c:v>
                </c:pt>
                <c:pt idx="2" formatCode="_(* #,##0_);_(* \(#,##0\);_(* &quot;-&quot;??_);_(@_)">
                  <c:v>41900</c:v>
                </c:pt>
                <c:pt idx="3" formatCode="_(* #,##0_);_(* \(#,##0\);_(* &quot;-&quot;??_);_(@_)">
                  <c:v>40241</c:v>
                </c:pt>
                <c:pt idx="4" formatCode="_(* #,##0_);_(* \(#,##0\);_(* &quot;-&quot;??_);_(@_)">
                  <c:v>39988</c:v>
                </c:pt>
                <c:pt idx="5" formatCode="_(* #,##0_);_(* \(#,##0\);_(* &quot;-&quot;??_);_(@_)">
                  <c:v>66343</c:v>
                </c:pt>
                <c:pt idx="6" formatCode="_(* #,##0_);_(* \(#,##0\);_(* &quot;-&quot;??_);_(@_)">
                  <c:v>544346</c:v>
                </c:pt>
                <c:pt idx="7" formatCode="_(* #,##0_);_(* \(#,##0\);_(* &quot;-&quot;??_);_(@_)">
                  <c:v>256317</c:v>
                </c:pt>
                <c:pt idx="8">
                  <c:v>229395</c:v>
                </c:pt>
                <c:pt idx="9">
                  <c:v>739488</c:v>
                </c:pt>
                <c:pt idx="10">
                  <c:v>343011</c:v>
                </c:pt>
                <c:pt idx="11">
                  <c:v>205764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Views'!$A$34</c:f>
              <c:strCache>
                <c:ptCount val="1"/>
                <c:pt idx="0">
                  <c:v>Hoover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Views'!$BL$34:$BW$34</c:f>
              <c:numCache>
                <c:formatCode>#,##0</c:formatCode>
                <c:ptCount val="12"/>
                <c:pt idx="0" formatCode="_(* #,##0_);_(* \(#,##0\);_(* &quot;-&quot;??_);_(@_)">
                  <c:v>102841</c:v>
                </c:pt>
                <c:pt idx="1">
                  <c:v>119012</c:v>
                </c:pt>
                <c:pt idx="2" formatCode="_(* #,##0_);_(* \(#,##0\);_(* &quot;-&quot;??_);_(@_)">
                  <c:v>163612</c:v>
                </c:pt>
                <c:pt idx="3" formatCode="_(* #,##0_);_(* \(#,##0\);_(* &quot;-&quot;??_);_(@_)">
                  <c:v>155506</c:v>
                </c:pt>
                <c:pt idx="4" formatCode="_(* #,##0_);_(* \(#,##0\);_(* &quot;-&quot;??_);_(@_)">
                  <c:v>145741</c:v>
                </c:pt>
                <c:pt idx="5" formatCode="_(* #,##0_);_(* \(#,##0\);_(* &quot;-&quot;??_);_(@_)">
                  <c:v>163501</c:v>
                </c:pt>
                <c:pt idx="6" formatCode="_(* #,##0_);_(* \(#,##0\);_(* &quot;-&quot;??_);_(@_)">
                  <c:v>141485</c:v>
                </c:pt>
                <c:pt idx="7" formatCode="_(* #,##0_);_(* \(#,##0\);_(* &quot;-&quot;??_);_(@_)">
                  <c:v>192664</c:v>
                </c:pt>
                <c:pt idx="8">
                  <c:v>166226</c:v>
                </c:pt>
                <c:pt idx="9">
                  <c:v>184554</c:v>
                </c:pt>
                <c:pt idx="10">
                  <c:v>127124</c:v>
                </c:pt>
                <c:pt idx="11">
                  <c:v>98927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Views'!$A$35</c:f>
              <c:strCache>
                <c:ptCount val="1"/>
                <c:pt idx="0">
                  <c:v>Johnson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Views'!$BL$35:$BW$35</c:f>
              <c:numCache>
                <c:formatCode>#,##0</c:formatCode>
                <c:ptCount val="12"/>
                <c:pt idx="0" formatCode="_(* #,##0_);_(* \(#,##0\);_(* &quot;-&quot;??_);_(@_)">
                  <c:v>533062</c:v>
                </c:pt>
                <c:pt idx="1">
                  <c:v>617701</c:v>
                </c:pt>
                <c:pt idx="2" formatCode="_(* #,##0_);_(* \(#,##0\);_(* &quot;-&quot;??_);_(@_)">
                  <c:v>391319</c:v>
                </c:pt>
                <c:pt idx="3" formatCode="_(* #,##0_);_(* \(#,##0\);_(* &quot;-&quot;??_);_(@_)">
                  <c:v>774611</c:v>
                </c:pt>
                <c:pt idx="4" formatCode="_(* #,##0_);_(* \(#,##0\);_(* &quot;-&quot;??_);_(@_)">
                  <c:v>937542</c:v>
                </c:pt>
                <c:pt idx="5" formatCode="_(* #,##0_);_(* \(#,##0\);_(* &quot;-&quot;??_);_(@_)">
                  <c:v>782826</c:v>
                </c:pt>
                <c:pt idx="6" formatCode="_(* #,##0_);_(* \(#,##0\);_(* &quot;-&quot;??_);_(@_)">
                  <c:v>683845</c:v>
                </c:pt>
                <c:pt idx="7" formatCode="_(* #,##0_);_(* \(#,##0\);_(* &quot;-&quot;??_);_(@_)">
                  <c:v>772247</c:v>
                </c:pt>
                <c:pt idx="8">
                  <c:v>878130</c:v>
                </c:pt>
                <c:pt idx="9">
                  <c:v>662159</c:v>
                </c:pt>
                <c:pt idx="10">
                  <c:v>556691</c:v>
                </c:pt>
                <c:pt idx="11">
                  <c:v>668786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Views'!$A$36</c:f>
              <c:strCache>
                <c:ptCount val="1"/>
                <c:pt idx="0">
                  <c:v>Nixon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Views'!$BL$36:$BW$36</c:f>
              <c:numCache>
                <c:formatCode>#,##0</c:formatCode>
                <c:ptCount val="12"/>
                <c:pt idx="0" formatCode="_(* #,##0_);_(* \(#,##0\);_(* &quot;-&quot;??_);_(@_)">
                  <c:v>741971</c:v>
                </c:pt>
                <c:pt idx="1">
                  <c:v>778842</c:v>
                </c:pt>
                <c:pt idx="2" formatCode="_(* #,##0_);_(* \(#,##0\);_(* &quot;-&quot;??_);_(@_)">
                  <c:v>701033</c:v>
                </c:pt>
                <c:pt idx="3" formatCode="_(* #,##0_);_(* \(#,##0\);_(* &quot;-&quot;??_);_(@_)">
                  <c:v>1441520</c:v>
                </c:pt>
                <c:pt idx="4" formatCode="_(* #,##0_);_(* \(#,##0\);_(* &quot;-&quot;??_);_(@_)">
                  <c:v>1088597</c:v>
                </c:pt>
                <c:pt idx="5" formatCode="_(* #,##0_);_(* \(#,##0\);_(* &quot;-&quot;??_);_(@_)">
                  <c:v>882824</c:v>
                </c:pt>
                <c:pt idx="6" formatCode="_(* #,##0_);_(* \(#,##0\);_(* &quot;-&quot;??_);_(@_)">
                  <c:v>1395789</c:v>
                </c:pt>
                <c:pt idx="7" formatCode="_(* #,##0_);_(* \(#,##0\);_(* &quot;-&quot;??_);_(@_)">
                  <c:v>992378</c:v>
                </c:pt>
                <c:pt idx="8">
                  <c:v>1043591</c:v>
                </c:pt>
                <c:pt idx="9">
                  <c:v>635891</c:v>
                </c:pt>
                <c:pt idx="10">
                  <c:v>1617944</c:v>
                </c:pt>
                <c:pt idx="11">
                  <c:v>1087030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Views'!$A$37</c:f>
              <c:strCache>
                <c:ptCount val="1"/>
                <c:pt idx="0">
                  <c:v>Reagan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Views'!$BL$37:$BW$37</c:f>
              <c:numCache>
                <c:formatCode>#,##0</c:formatCode>
                <c:ptCount val="12"/>
                <c:pt idx="0" formatCode="_(* #,##0_);_(* \(#,##0\);_(* &quot;-&quot;??_);_(@_)">
                  <c:v>576023</c:v>
                </c:pt>
                <c:pt idx="1">
                  <c:v>589292</c:v>
                </c:pt>
                <c:pt idx="2" formatCode="_(* #,##0_);_(* \(#,##0\);_(* &quot;-&quot;??_);_(@_)">
                  <c:v>218505</c:v>
                </c:pt>
                <c:pt idx="3" formatCode="_(* #,##0_);_(* \(#,##0\);_(* &quot;-&quot;??_);_(@_)">
                  <c:v>281811</c:v>
                </c:pt>
                <c:pt idx="4" formatCode="_(* #,##0_);_(* \(#,##0\);_(* &quot;-&quot;??_);_(@_)">
                  <c:v>1006537</c:v>
                </c:pt>
                <c:pt idx="5" formatCode="_(* #,##0_);_(* \(#,##0\);_(* &quot;-&quot;??_);_(@_)">
                  <c:v>456336</c:v>
                </c:pt>
                <c:pt idx="6" formatCode="_(* #,##0_);_(* \(#,##0\);_(* &quot;-&quot;??_);_(@_)">
                  <c:v>1082482</c:v>
                </c:pt>
                <c:pt idx="7" formatCode="_(* #,##0_);_(* \(#,##0\);_(* &quot;-&quot;??_);_(@_)">
                  <c:v>927866</c:v>
                </c:pt>
                <c:pt idx="8">
                  <c:v>389154</c:v>
                </c:pt>
                <c:pt idx="9">
                  <c:v>500821</c:v>
                </c:pt>
                <c:pt idx="10">
                  <c:v>480744</c:v>
                </c:pt>
                <c:pt idx="11">
                  <c:v>906235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Views'!$A$38</c:f>
              <c:strCache>
                <c:ptCount val="1"/>
                <c:pt idx="0">
                  <c:v>Roosevelt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Views'!$BL$38:$BW$38</c:f>
              <c:numCache>
                <c:formatCode>#,##0</c:formatCode>
                <c:ptCount val="12"/>
                <c:pt idx="0" formatCode="_(* #,##0_);_(* \(#,##0\);_(* &quot;-&quot;??_);_(@_)">
                  <c:v>146268</c:v>
                </c:pt>
                <c:pt idx="1">
                  <c:v>187265</c:v>
                </c:pt>
                <c:pt idx="2" formatCode="_(* #,##0_);_(* \(#,##0\);_(* &quot;-&quot;??_);_(@_)">
                  <c:v>156288</c:v>
                </c:pt>
                <c:pt idx="3" formatCode="_(* #,##0_);_(* \(#,##0\);_(* &quot;-&quot;??_);_(@_)">
                  <c:v>361050</c:v>
                </c:pt>
                <c:pt idx="4" formatCode="_(* #,##0_);_(* \(#,##0\);_(* &quot;-&quot;??_);_(@_)">
                  <c:v>482541</c:v>
                </c:pt>
                <c:pt idx="5" formatCode="_(* #,##0_);_(* \(#,##0\);_(* &quot;-&quot;??_);_(@_)">
                  <c:v>289817</c:v>
                </c:pt>
                <c:pt idx="6" formatCode="_(* #,##0_);_(* \(#,##0\);_(* &quot;-&quot;??_);_(@_)">
                  <c:v>453921</c:v>
                </c:pt>
                <c:pt idx="7" formatCode="_(* #,##0_);_(* \(#,##0\);_(* &quot;-&quot;??_);_(@_)">
                  <c:v>355984</c:v>
                </c:pt>
                <c:pt idx="8">
                  <c:v>246554</c:v>
                </c:pt>
                <c:pt idx="9">
                  <c:v>223834</c:v>
                </c:pt>
                <c:pt idx="10">
                  <c:v>332540</c:v>
                </c:pt>
                <c:pt idx="11">
                  <c:v>366859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Views'!$A$39</c:f>
              <c:strCache>
                <c:ptCount val="1"/>
                <c:pt idx="0">
                  <c:v>Truman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Views'!$BL$39:$BW$39</c:f>
              <c:numCache>
                <c:formatCode>#,##0</c:formatCode>
                <c:ptCount val="12"/>
                <c:pt idx="0" formatCode="_(* #,##0_);_(* \(#,##0\);_(* &quot;-&quot;??_);_(@_)">
                  <c:v>474683</c:v>
                </c:pt>
                <c:pt idx="1">
                  <c:v>214986</c:v>
                </c:pt>
                <c:pt idx="2" formatCode="_(* #,##0_);_(* \(#,##0\);_(* &quot;-&quot;??_);_(@_)">
                  <c:v>236240</c:v>
                </c:pt>
                <c:pt idx="3" formatCode="_(* #,##0_);_(* \(#,##0\);_(* &quot;-&quot;??_);_(@_)">
                  <c:v>642677</c:v>
                </c:pt>
                <c:pt idx="4" formatCode="_(* #,##0_);_(* \(#,##0\);_(* &quot;-&quot;??_);_(@_)">
                  <c:v>535353</c:v>
                </c:pt>
                <c:pt idx="5" formatCode="_(* #,##0_);_(* \(#,##0\);_(* &quot;-&quot;??_);_(@_)">
                  <c:v>408778</c:v>
                </c:pt>
                <c:pt idx="6" formatCode="_(* #,##0_);_(* \(#,##0\);_(* &quot;-&quot;??_);_(@_)">
                  <c:v>471770</c:v>
                </c:pt>
                <c:pt idx="7" formatCode="_(* #,##0_);_(* \(#,##0\);_(* &quot;-&quot;??_);_(@_)">
                  <c:v>419636</c:v>
                </c:pt>
                <c:pt idx="8">
                  <c:v>345504</c:v>
                </c:pt>
                <c:pt idx="9">
                  <c:v>256088</c:v>
                </c:pt>
                <c:pt idx="10">
                  <c:v>195634</c:v>
                </c:pt>
                <c:pt idx="11">
                  <c:v>240280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93728"/>
        <c:axId val="237194120"/>
      </c:lineChart>
      <c:catAx>
        <c:axId val="2371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194120"/>
        <c:crosses val="autoZero"/>
        <c:auto val="1"/>
        <c:lblAlgn val="ctr"/>
        <c:lblOffset val="100"/>
        <c:noMultiLvlLbl val="0"/>
      </c:catAx>
      <c:valAx>
        <c:axId val="237194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19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13297774539799"/>
          <c:y val="0.18027982757024499"/>
          <c:w val="0.12708299350938701"/>
          <c:h val="0.556757015975017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ctr">
              <a:defRPr/>
            </a:pPr>
            <a:r>
              <a:rPr lang="en-US"/>
              <a:t>Post Views: Agency-Wide Facebook Pages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Views'!$A$7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Views'!$BL$7:$BW$7</c:f>
              <c:numCache>
                <c:formatCode>#,##0</c:formatCode>
                <c:ptCount val="12"/>
                <c:pt idx="0" formatCode="_(* #,##0_);_(* \(#,##0\);_(* &quot;-&quot;??_);_(@_)">
                  <c:v>3377628</c:v>
                </c:pt>
                <c:pt idx="1">
                  <c:v>2985418</c:v>
                </c:pt>
                <c:pt idx="2" formatCode="_(* #,##0_);_(* \(#,##0\);_(* &quot;-&quot;??_);_(@_)">
                  <c:v>3263702</c:v>
                </c:pt>
                <c:pt idx="3" formatCode="_(* #,##0_);_(* \(#,##0\);_(* &quot;-&quot;??_);_(@_)">
                  <c:v>2171746</c:v>
                </c:pt>
                <c:pt idx="4" formatCode="_(* #,##0_);_(* \(#,##0\);_(* &quot;-&quot;??_);_(@_)">
                  <c:v>2373439</c:v>
                </c:pt>
                <c:pt idx="5" formatCode="_(* #,##0_);_(* \(#,##0\);_(* &quot;-&quot;??_);_(@_)">
                  <c:v>1178779</c:v>
                </c:pt>
                <c:pt idx="6" formatCode="_(* #,##0_);_(* \(#,##0\);_(* &quot;-&quot;??_);_(@_)">
                  <c:v>1486358</c:v>
                </c:pt>
                <c:pt idx="7" formatCode="_(* #,##0_);_(* \(#,##0\);_(* &quot;-&quot;??_);_(@_)">
                  <c:v>4027856</c:v>
                </c:pt>
                <c:pt idx="8">
                  <c:v>3303955</c:v>
                </c:pt>
                <c:pt idx="9">
                  <c:v>2951220</c:v>
                </c:pt>
                <c:pt idx="10">
                  <c:v>1547097</c:v>
                </c:pt>
                <c:pt idx="11">
                  <c:v>2394526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Views'!$A$8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Views'!$BL$8:$BW$8</c:f>
              <c:numCache>
                <c:formatCode>#,##0</c:formatCode>
                <c:ptCount val="12"/>
                <c:pt idx="0" formatCode="_(* #,##0_);_(* \(#,##0\);_(* &quot;-&quot;??_);_(@_)">
                  <c:v>25176</c:v>
                </c:pt>
                <c:pt idx="1">
                  <c:v>53464</c:v>
                </c:pt>
                <c:pt idx="2" formatCode="_(* #,##0_);_(* \(#,##0\);_(* &quot;-&quot;??_);_(@_)">
                  <c:v>40279</c:v>
                </c:pt>
                <c:pt idx="3" formatCode="_(* #,##0_);_(* \(#,##0\);_(* &quot;-&quot;??_);_(@_)">
                  <c:v>52979</c:v>
                </c:pt>
                <c:pt idx="4" formatCode="_(* #,##0_);_(* \(#,##0\);_(* &quot;-&quot;??_);_(@_)">
                  <c:v>18785</c:v>
                </c:pt>
                <c:pt idx="5" formatCode="_(* #,##0_);_(* \(#,##0\);_(* &quot;-&quot;??_);_(@_)">
                  <c:v>16825</c:v>
                </c:pt>
                <c:pt idx="6" formatCode="_(* #,##0_);_(* \(#,##0\);_(* &quot;-&quot;??_);_(@_)">
                  <c:v>3636</c:v>
                </c:pt>
                <c:pt idx="7" formatCode="_(* #,##0_);_(* \(#,##0\);_(* &quot;-&quot;??_);_(@_)">
                  <c:v>9327</c:v>
                </c:pt>
                <c:pt idx="8">
                  <c:v>3917</c:v>
                </c:pt>
                <c:pt idx="9">
                  <c:v>9815</c:v>
                </c:pt>
                <c:pt idx="10">
                  <c:v>3356</c:v>
                </c:pt>
                <c:pt idx="11">
                  <c:v>4352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Views'!$A$9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Views'!$BL$9:$BW$9</c:f>
              <c:numCache>
                <c:formatCode>#,##0</c:formatCode>
                <c:ptCount val="12"/>
                <c:pt idx="0" formatCode="_(* #,##0_);_(* \(#,##0\);_(* &quot;-&quot;??_);_(@_)">
                  <c:v>926</c:v>
                </c:pt>
                <c:pt idx="1">
                  <c:v>869</c:v>
                </c:pt>
                <c:pt idx="2" formatCode="_(* #,##0_);_(* \(#,##0\);_(* &quot;-&quot;??_);_(@_)">
                  <c:v>429</c:v>
                </c:pt>
                <c:pt idx="3" formatCode="_(* #,##0_);_(* \(#,##0\);_(* &quot;-&quot;??_);_(@_)">
                  <c:v>612</c:v>
                </c:pt>
                <c:pt idx="4" formatCode="_(* #,##0_);_(* \(#,##0\);_(* &quot;-&quot;??_);_(@_)">
                  <c:v>295</c:v>
                </c:pt>
                <c:pt idx="5" formatCode="_(* #,##0_);_(* \(#,##0\);_(* &quot;-&quot;??_);_(@_)">
                  <c:v>158</c:v>
                </c:pt>
                <c:pt idx="6" formatCode="_(* #,##0_);_(* \(#,##0\);_(* &quot;-&quot;??_);_(@_)">
                  <c:v>79</c:v>
                </c:pt>
                <c:pt idx="7" formatCode="_(* #,##0_);_(* \(#,##0\);_(* &quot;-&quot;??_);_(@_)">
                  <c:v>578</c:v>
                </c:pt>
                <c:pt idx="8">
                  <c:v>9937</c:v>
                </c:pt>
                <c:pt idx="9" formatCode="General">
                  <c:v>30</c:v>
                </c:pt>
                <c:pt idx="10" formatCode="General">
                  <c:v>123</c:v>
                </c:pt>
                <c:pt idx="11" formatCode="General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Views'!$A$10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Views'!$BL$10:$BW$10</c:f>
            </c:numRef>
          </c:val>
          <c:smooth val="0"/>
        </c:ser>
        <c:ser>
          <c:idx val="4"/>
          <c:order val="4"/>
          <c:tx>
            <c:strRef>
              <c:f>'Facebook Views'!$A$11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Views'!$BL$11:$BW$11</c:f>
              <c:numCache>
                <c:formatCode>#,##0</c:formatCode>
                <c:ptCount val="12"/>
                <c:pt idx="0" formatCode="_(* #,##0_);_(* \(#,##0\);_(* &quot;-&quot;??_);_(@_)">
                  <c:v>38860</c:v>
                </c:pt>
                <c:pt idx="1">
                  <c:v>39718</c:v>
                </c:pt>
                <c:pt idx="2" formatCode="_(* #,##0_);_(* \(#,##0\);_(* &quot;-&quot;??_);_(@_)">
                  <c:v>44095</c:v>
                </c:pt>
                <c:pt idx="3" formatCode="_(* #,##0_);_(* \(#,##0\);_(* &quot;-&quot;??_);_(@_)">
                  <c:v>41816</c:v>
                </c:pt>
                <c:pt idx="4" formatCode="_(* #,##0_);_(* \(#,##0\);_(* &quot;-&quot;??_);_(@_)">
                  <c:v>40740</c:v>
                </c:pt>
                <c:pt idx="5" formatCode="_(* #,##0_);_(* \(#,##0\);_(* &quot;-&quot;??_);_(@_)">
                  <c:v>75641</c:v>
                </c:pt>
                <c:pt idx="6" formatCode="_(* #,##0_);_(* \(#,##0\);_(* &quot;-&quot;??_);_(@_)">
                  <c:v>105513</c:v>
                </c:pt>
                <c:pt idx="7" formatCode="_(* #,##0_);_(* \(#,##0\);_(* &quot;-&quot;??_);_(@_)">
                  <c:v>118661</c:v>
                </c:pt>
                <c:pt idx="8">
                  <c:v>160306</c:v>
                </c:pt>
                <c:pt idx="9">
                  <c:v>226435</c:v>
                </c:pt>
                <c:pt idx="10">
                  <c:v>80971</c:v>
                </c:pt>
                <c:pt idx="11">
                  <c:v>81129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Views'!$A$12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Views'!$BL$12:$BW$12</c:f>
              <c:numCache>
                <c:formatCode>#,##0</c:formatCode>
                <c:ptCount val="12"/>
                <c:pt idx="0" formatCode="_(* #,##0_);_(* \(#,##0\);_(* &quot;-&quot;??_);_(@_)">
                  <c:v>51128</c:v>
                </c:pt>
                <c:pt idx="1">
                  <c:v>38430</c:v>
                </c:pt>
                <c:pt idx="2" formatCode="_(* #,##0_);_(* \(#,##0\);_(* &quot;-&quot;??_);_(@_)">
                  <c:v>31700</c:v>
                </c:pt>
                <c:pt idx="3" formatCode="_(* #,##0_);_(* \(#,##0\);_(* &quot;-&quot;??_);_(@_)">
                  <c:v>71073</c:v>
                </c:pt>
                <c:pt idx="4" formatCode="_(* #,##0_);_(* \(#,##0\);_(* &quot;-&quot;??_);_(@_)">
                  <c:v>23671</c:v>
                </c:pt>
                <c:pt idx="5" formatCode="_(* #,##0_);_(* \(#,##0\);_(* &quot;-&quot;??_);_(@_)">
                  <c:v>15237</c:v>
                </c:pt>
                <c:pt idx="6" formatCode="_(* #,##0_);_(* \(#,##0\);_(* &quot;-&quot;??_);_(@_)">
                  <c:v>5946</c:v>
                </c:pt>
                <c:pt idx="7" formatCode="_(* #,##0_);_(* \(#,##0\);_(* &quot;-&quot;??_);_(@_)">
                  <c:v>12352</c:v>
                </c:pt>
                <c:pt idx="8">
                  <c:v>6330</c:v>
                </c:pt>
                <c:pt idx="9">
                  <c:v>69172</c:v>
                </c:pt>
                <c:pt idx="10">
                  <c:v>7941</c:v>
                </c:pt>
                <c:pt idx="11">
                  <c:v>18109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Views'!$A$13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Views'!$BL$13:$BW$13</c:f>
              <c:numCache>
                <c:formatCode>#,##0</c:formatCode>
                <c:ptCount val="12"/>
                <c:pt idx="0" formatCode="_(* #,##0_);_(* \(#,##0\);_(* &quot;-&quot;??_);_(@_)">
                  <c:v>7754</c:v>
                </c:pt>
                <c:pt idx="1">
                  <c:v>8595</c:v>
                </c:pt>
                <c:pt idx="2" formatCode="_(* #,##0_);_(* \(#,##0\);_(* &quot;-&quot;??_);_(@_)">
                  <c:v>10236</c:v>
                </c:pt>
                <c:pt idx="3" formatCode="_(* #,##0_);_(* \(#,##0\);_(* &quot;-&quot;??_);_(@_)">
                  <c:v>10177</c:v>
                </c:pt>
                <c:pt idx="4" formatCode="_(* #,##0_);_(* \(#,##0\);_(* &quot;-&quot;??_);_(@_)">
                  <c:v>8794</c:v>
                </c:pt>
                <c:pt idx="5" formatCode="_(* #,##0_);_(* \(#,##0\);_(* &quot;-&quot;??_);_(@_)">
                  <c:v>4132</c:v>
                </c:pt>
                <c:pt idx="6" formatCode="_(* #,##0_);_(* \(#,##0\);_(* &quot;-&quot;??_);_(@_)">
                  <c:v>3771</c:v>
                </c:pt>
                <c:pt idx="7" formatCode="_(* #,##0_);_(* \(#,##0\);_(* &quot;-&quot;??_);_(@_)">
                  <c:v>5732</c:v>
                </c:pt>
                <c:pt idx="8">
                  <c:v>8657</c:v>
                </c:pt>
                <c:pt idx="9">
                  <c:v>6385</c:v>
                </c:pt>
                <c:pt idx="10">
                  <c:v>5823</c:v>
                </c:pt>
                <c:pt idx="11">
                  <c:v>8324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Views'!$A$14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Views'!$BL$14:$BW$14</c:f>
              <c:numCache>
                <c:formatCode>#,##0</c:formatCode>
                <c:ptCount val="12"/>
                <c:pt idx="0" formatCode="_(* #,##0_);_(* \(#,##0\);_(* &quot;-&quot;??_);_(@_)">
                  <c:v>2116</c:v>
                </c:pt>
                <c:pt idx="1">
                  <c:v>2390</c:v>
                </c:pt>
                <c:pt idx="2" formatCode="_(* #,##0_);_(* \(#,##0\);_(* &quot;-&quot;??_);_(@_)">
                  <c:v>1975</c:v>
                </c:pt>
                <c:pt idx="3" formatCode="_(* #,##0_);_(* \(#,##0\);_(* &quot;-&quot;??_);_(@_)">
                  <c:v>2389</c:v>
                </c:pt>
                <c:pt idx="4" formatCode="_(* #,##0_);_(* \(#,##0\);_(* &quot;-&quot;??_);_(@_)">
                  <c:v>1109</c:v>
                </c:pt>
                <c:pt idx="5" formatCode="_(* #,##0_);_(* \(#,##0\);_(* &quot;-&quot;??_);_(@_)">
                  <c:v>814</c:v>
                </c:pt>
                <c:pt idx="6" formatCode="_(* #,##0_);_(* \(#,##0\);_(* &quot;-&quot;??_);_(@_)">
                  <c:v>117</c:v>
                </c:pt>
                <c:pt idx="7" formatCode="_(* #,##0_);_(* \(#,##0\);_(* &quot;-&quot;??_);_(@_)">
                  <c:v>807</c:v>
                </c:pt>
                <c:pt idx="8">
                  <c:v>1119</c:v>
                </c:pt>
                <c:pt idx="9" formatCode="General">
                  <c:v>289</c:v>
                </c:pt>
                <c:pt idx="10" formatCode="General">
                  <c:v>606</c:v>
                </c:pt>
                <c:pt idx="11" formatCode="General">
                  <c:v>477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Views'!$A$15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Views'!$BL$15:$BW$15</c:f>
              <c:numCache>
                <c:formatCode>#,##0</c:formatCode>
                <c:ptCount val="12"/>
                <c:pt idx="0" formatCode="_(* #,##0_);_(* \(#,##0\);_(* &quot;-&quot;??_);_(@_)">
                  <c:v>9076</c:v>
                </c:pt>
                <c:pt idx="1">
                  <c:v>5942</c:v>
                </c:pt>
                <c:pt idx="2" formatCode="_(* #,##0_);_(* \(#,##0\);_(* &quot;-&quot;??_);_(@_)">
                  <c:v>6719</c:v>
                </c:pt>
                <c:pt idx="3" formatCode="_(* #,##0_);_(* \(#,##0\);_(* &quot;-&quot;??_);_(@_)">
                  <c:v>12137</c:v>
                </c:pt>
                <c:pt idx="4" formatCode="_(* #,##0_);_(* \(#,##0\);_(* &quot;-&quot;??_);_(@_)">
                  <c:v>9261</c:v>
                </c:pt>
                <c:pt idx="5" formatCode="_(* #,##0_);_(* \(#,##0\);_(* &quot;-&quot;??_);_(@_)">
                  <c:v>3857</c:v>
                </c:pt>
                <c:pt idx="6" formatCode="_(* #,##0_);_(* \(#,##0\);_(* &quot;-&quot;??_);_(@_)">
                  <c:v>2151</c:v>
                </c:pt>
                <c:pt idx="7" formatCode="_(* #,##0_);_(* \(#,##0\);_(* &quot;-&quot;??_);_(@_)">
                  <c:v>2540</c:v>
                </c:pt>
                <c:pt idx="8" formatCode="General">
                  <c:v>652</c:v>
                </c:pt>
                <c:pt idx="9">
                  <c:v>4257</c:v>
                </c:pt>
                <c:pt idx="10">
                  <c:v>3650</c:v>
                </c:pt>
                <c:pt idx="11">
                  <c:v>3725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Views'!$A$16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Views'!$BL$16:$BW$16</c:f>
              <c:numCache>
                <c:formatCode>#,##0</c:formatCode>
                <c:ptCount val="12"/>
                <c:pt idx="0" formatCode="_(* #,##0_);_(* \(#,##0\);_(* &quot;-&quot;??_);_(@_)">
                  <c:v>293891</c:v>
                </c:pt>
                <c:pt idx="1">
                  <c:v>149914</c:v>
                </c:pt>
                <c:pt idx="2" formatCode="_(* #,##0_);_(* \(#,##0\);_(* &quot;-&quot;??_);_(@_)">
                  <c:v>330707</c:v>
                </c:pt>
                <c:pt idx="3" formatCode="_(* #,##0_);_(* \(#,##0\);_(* &quot;-&quot;??_);_(@_)">
                  <c:v>242165</c:v>
                </c:pt>
                <c:pt idx="4" formatCode="_(* #,##0_);_(* \(#,##0\);_(* &quot;-&quot;??_);_(@_)">
                  <c:v>303897</c:v>
                </c:pt>
                <c:pt idx="5" formatCode="_(* #,##0_);_(* \(#,##0\);_(* &quot;-&quot;??_);_(@_)">
                  <c:v>92299</c:v>
                </c:pt>
                <c:pt idx="6" formatCode="_(* #,##0_);_(* \(#,##0\);_(* &quot;-&quot;??_);_(@_)">
                  <c:v>273859</c:v>
                </c:pt>
                <c:pt idx="7" formatCode="_(* #,##0_);_(* \(#,##0\);_(* &quot;-&quot;??_);_(@_)">
                  <c:v>210709</c:v>
                </c:pt>
                <c:pt idx="8">
                  <c:v>158717</c:v>
                </c:pt>
                <c:pt idx="9">
                  <c:v>375029</c:v>
                </c:pt>
                <c:pt idx="10">
                  <c:v>168885</c:v>
                </c:pt>
                <c:pt idx="11">
                  <c:v>156783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Views'!$A$17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Views'!$BL$17:$BW$17</c:f>
              <c:numCache>
                <c:formatCode>#,##0</c:formatCode>
                <c:ptCount val="12"/>
                <c:pt idx="0" formatCode="_(* #,##0_);_(* \(#,##0\);_(* &quot;-&quot;??_);_(@_)">
                  <c:v>2001</c:v>
                </c:pt>
                <c:pt idx="1">
                  <c:v>2196</c:v>
                </c:pt>
                <c:pt idx="2" formatCode="_(* #,##0_);_(* \(#,##0\);_(* &quot;-&quot;??_);_(@_)">
                  <c:v>3396</c:v>
                </c:pt>
                <c:pt idx="3" formatCode="_(* #,##0_);_(* \(#,##0\);_(* &quot;-&quot;??_);_(@_)">
                  <c:v>3814</c:v>
                </c:pt>
                <c:pt idx="4" formatCode="_(* #,##0_);_(* \(#,##0\);_(* &quot;-&quot;??_);_(@_)">
                  <c:v>7621</c:v>
                </c:pt>
                <c:pt idx="5" formatCode="_(* #,##0_);_(* \(#,##0\);_(* &quot;-&quot;??_);_(@_)">
                  <c:v>3278</c:v>
                </c:pt>
                <c:pt idx="6" formatCode="_(* #,##0_);_(* \(#,##0\);_(* &quot;-&quot;??_);_(@_)">
                  <c:v>2140</c:v>
                </c:pt>
                <c:pt idx="7" formatCode="_(* #,##0_);_(* \(#,##0\);_(* &quot;-&quot;??_);_(@_)">
                  <c:v>85</c:v>
                </c:pt>
                <c:pt idx="8" formatCode="General">
                  <c:v>48</c:v>
                </c:pt>
                <c:pt idx="9" formatCode="General">
                  <c:v>124</c:v>
                </c:pt>
                <c:pt idx="10" formatCode="General">
                  <c:v>94</c:v>
                </c:pt>
                <c:pt idx="11" formatCode="General">
                  <c:v>6191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Views'!$A$18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Views'!$BL$18:$BW$18</c:f>
              <c:numCache>
                <c:formatCode>#,##0</c:formatCode>
                <c:ptCount val="12"/>
                <c:pt idx="0" formatCode="_(* #,##0_);_(* \(#,##0\);_(* &quot;-&quot;??_);_(@_)">
                  <c:v>40333</c:v>
                </c:pt>
                <c:pt idx="1">
                  <c:v>223827</c:v>
                </c:pt>
                <c:pt idx="2" formatCode="_(* #,##0_);_(* \(#,##0\);_(* &quot;-&quot;??_);_(@_)">
                  <c:v>145426</c:v>
                </c:pt>
                <c:pt idx="3" formatCode="_(* #,##0_);_(* \(#,##0\);_(* &quot;-&quot;??_);_(@_)">
                  <c:v>201969</c:v>
                </c:pt>
                <c:pt idx="4" formatCode="_(* #,##0_);_(* \(#,##0\);_(* &quot;-&quot;??_);_(@_)">
                  <c:v>44392</c:v>
                </c:pt>
                <c:pt idx="5" formatCode="_(* #,##0_);_(* \(#,##0\);_(* &quot;-&quot;??_);_(@_)">
                  <c:v>114695</c:v>
                </c:pt>
                <c:pt idx="6" formatCode="_(* #,##0_);_(* \(#,##0\);_(* &quot;-&quot;??_);_(@_)">
                  <c:v>35649</c:v>
                </c:pt>
                <c:pt idx="7" formatCode="_(* #,##0_);_(* \(#,##0\);_(* &quot;-&quot;??_);_(@_)">
                  <c:v>93012</c:v>
                </c:pt>
                <c:pt idx="8">
                  <c:v>206818</c:v>
                </c:pt>
                <c:pt idx="9">
                  <c:v>36153</c:v>
                </c:pt>
                <c:pt idx="10">
                  <c:v>56097</c:v>
                </c:pt>
                <c:pt idx="11">
                  <c:v>139874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Views'!$A$19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Views'!$BL$19:$BW$19</c:f>
              <c:numCache>
                <c:formatCode>#,##0</c:formatCode>
                <c:ptCount val="12"/>
                <c:pt idx="0" formatCode="_(* #,##0_);_(* \(#,##0\);_(* &quot;-&quot;??_);_(@_)">
                  <c:v>12393</c:v>
                </c:pt>
                <c:pt idx="1">
                  <c:v>60528</c:v>
                </c:pt>
                <c:pt idx="2" formatCode="_(* #,##0_);_(* \(#,##0\);_(* &quot;-&quot;??_);_(@_)">
                  <c:v>31797</c:v>
                </c:pt>
                <c:pt idx="3" formatCode="_(* #,##0_);_(* \(#,##0\);_(* &quot;-&quot;??_);_(@_)">
                  <c:v>46027</c:v>
                </c:pt>
                <c:pt idx="4" formatCode="_(* #,##0_);_(* \(#,##0\);_(* &quot;-&quot;??_);_(@_)">
                  <c:v>7506</c:v>
                </c:pt>
                <c:pt idx="5" formatCode="_(* #,##0_);_(* \(#,##0\);_(* &quot;-&quot;??_);_(@_)">
                  <c:v>37844</c:v>
                </c:pt>
                <c:pt idx="6" formatCode="_(* #,##0_);_(* \(#,##0\);_(* &quot;-&quot;??_);_(@_)">
                  <c:v>11962</c:v>
                </c:pt>
                <c:pt idx="7" formatCode="_(* #,##0_);_(* \(#,##0\);_(* &quot;-&quot;??_);_(@_)">
                  <c:v>87002</c:v>
                </c:pt>
                <c:pt idx="8">
                  <c:v>24700</c:v>
                </c:pt>
                <c:pt idx="9">
                  <c:v>35247</c:v>
                </c:pt>
                <c:pt idx="10">
                  <c:v>10003</c:v>
                </c:pt>
                <c:pt idx="11">
                  <c:v>31659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'Facebook Views'!$A$20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Views'!$BL$20:$BW$20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4"/>
          <c:order val="14"/>
          <c:tx>
            <c:strRef>
              <c:f>'Facebook Views'!$A$21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Views'!$BL$21:$BW$21</c:f>
              <c:numCache>
                <c:formatCode>#,##0</c:formatCode>
                <c:ptCount val="12"/>
                <c:pt idx="0" formatCode="_(* #,##0_);_(* \(#,##0\);_(* &quot;-&quot;??_);_(@_)">
                  <c:v>360083</c:v>
                </c:pt>
                <c:pt idx="1">
                  <c:v>358887</c:v>
                </c:pt>
                <c:pt idx="2" formatCode="_(* #,##0_);_(* \(#,##0\);_(* &quot;-&quot;??_);_(@_)">
                  <c:v>268697</c:v>
                </c:pt>
                <c:pt idx="3" formatCode="_(* #,##0_);_(* \(#,##0\);_(* &quot;-&quot;??_);_(@_)">
                  <c:v>399160</c:v>
                </c:pt>
                <c:pt idx="4" formatCode="_(* #,##0_);_(* \(#,##0\);_(* &quot;-&quot;??_);_(@_)">
                  <c:v>527448</c:v>
                </c:pt>
                <c:pt idx="5" formatCode="_(* #,##0_);_(* \(#,##0\);_(* &quot;-&quot;??_);_(@_)">
                  <c:v>215349</c:v>
                </c:pt>
                <c:pt idx="6" formatCode="_(* #,##0_);_(* \(#,##0\);_(* &quot;-&quot;??_);_(@_)">
                  <c:v>294613</c:v>
                </c:pt>
                <c:pt idx="7" formatCode="_(* #,##0_);_(* \(#,##0\);_(* &quot;-&quot;??_);_(@_)">
                  <c:v>223076</c:v>
                </c:pt>
                <c:pt idx="8">
                  <c:v>252862</c:v>
                </c:pt>
                <c:pt idx="9">
                  <c:v>336687</c:v>
                </c:pt>
                <c:pt idx="10">
                  <c:v>220725</c:v>
                </c:pt>
                <c:pt idx="11">
                  <c:v>266792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'Facebook Views'!$A$22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Views'!$BL$22:$BW$22</c:f>
              <c:numCache>
                <c:formatCode>#,##0</c:formatCode>
                <c:ptCount val="12"/>
                <c:pt idx="0" formatCode="_(* #,##0_);_(* \(#,##0\);_(* &quot;-&quot;??_);_(@_)">
                  <c:v>3922</c:v>
                </c:pt>
                <c:pt idx="1">
                  <c:v>3860</c:v>
                </c:pt>
                <c:pt idx="2" formatCode="_(* #,##0_);_(* \(#,##0\);_(* &quot;-&quot;??_);_(@_)">
                  <c:v>3749</c:v>
                </c:pt>
                <c:pt idx="3" formatCode="_(* #,##0_);_(* \(#,##0\);_(* &quot;-&quot;??_);_(@_)">
                  <c:v>3311</c:v>
                </c:pt>
                <c:pt idx="4" formatCode="_(* #,##0_);_(* \(#,##0\);_(* &quot;-&quot;??_);_(@_)">
                  <c:v>2781</c:v>
                </c:pt>
                <c:pt idx="5" formatCode="_(* #,##0_);_(* \(#,##0\);_(* &quot;-&quot;??_);_(@_)">
                  <c:v>1867</c:v>
                </c:pt>
                <c:pt idx="6" formatCode="_(* #,##0_);_(* \(#,##0\);_(* &quot;-&quot;??_);_(@_)">
                  <c:v>1620</c:v>
                </c:pt>
                <c:pt idx="7" formatCode="_(* #,##0_);_(* \(#,##0\);_(* &quot;-&quot;??_);_(@_)">
                  <c:v>2295</c:v>
                </c:pt>
                <c:pt idx="8" formatCode="General">
                  <c:v>569</c:v>
                </c:pt>
                <c:pt idx="9">
                  <c:v>1368</c:v>
                </c:pt>
                <c:pt idx="10">
                  <c:v>2046</c:v>
                </c:pt>
                <c:pt idx="11">
                  <c:v>890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'Facebook Views'!$A$23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Views'!$BL$23:$BW$23</c:f>
              <c:numCache>
                <c:formatCode>#,##0</c:formatCode>
                <c:ptCount val="12"/>
                <c:pt idx="0" formatCode="_(* #,##0_);_(* \(#,##0\);_(* &quot;-&quot;??_);_(@_)">
                  <c:v>2949</c:v>
                </c:pt>
                <c:pt idx="1">
                  <c:v>3178</c:v>
                </c:pt>
                <c:pt idx="2" formatCode="_(* #,##0_);_(* \(#,##0\);_(* &quot;-&quot;??_);_(@_)">
                  <c:v>5222</c:v>
                </c:pt>
                <c:pt idx="3" formatCode="_(* #,##0_);_(* \(#,##0\);_(* &quot;-&quot;??_);_(@_)">
                  <c:v>12259</c:v>
                </c:pt>
                <c:pt idx="4" formatCode="_(* #,##0_);_(* \(#,##0\);_(* &quot;-&quot;??_);_(@_)">
                  <c:v>4837</c:v>
                </c:pt>
                <c:pt idx="5" formatCode="_(* #,##0_);_(* \(#,##0\);_(* &quot;-&quot;??_);_(@_)">
                  <c:v>3444</c:v>
                </c:pt>
                <c:pt idx="6" formatCode="_(* #,##0_);_(* \(#,##0\);_(* &quot;-&quot;??_);_(@_)">
                  <c:v>3462</c:v>
                </c:pt>
                <c:pt idx="7" formatCode="_(* #,##0_);_(* \(#,##0\);_(* &quot;-&quot;??_);_(@_)">
                  <c:v>4828</c:v>
                </c:pt>
                <c:pt idx="8">
                  <c:v>3112</c:v>
                </c:pt>
                <c:pt idx="9">
                  <c:v>4177</c:v>
                </c:pt>
                <c:pt idx="10">
                  <c:v>23620</c:v>
                </c:pt>
                <c:pt idx="11">
                  <c:v>191529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'Facebook Views'!$A$24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Views'!$BL$24:$BW$24</c:f>
              <c:numCache>
                <c:formatCode>#,##0</c:formatCode>
                <c:ptCount val="12"/>
                <c:pt idx="0" formatCode="_(* #,##0_);_(* \(#,##0\);_(* &quot;-&quot;??_);_(@_)">
                  <c:v>90423</c:v>
                </c:pt>
                <c:pt idx="1">
                  <c:v>109866</c:v>
                </c:pt>
                <c:pt idx="2" formatCode="_(* #,##0_);_(* \(#,##0\);_(* &quot;-&quot;??_);_(@_)">
                  <c:v>39546</c:v>
                </c:pt>
                <c:pt idx="3" formatCode="_(* #,##0_);_(* \(#,##0\);_(* &quot;-&quot;??_);_(@_)">
                  <c:v>117786</c:v>
                </c:pt>
                <c:pt idx="4" formatCode="_(* #,##0_);_(* \(#,##0\);_(* &quot;-&quot;??_);_(@_)">
                  <c:v>83239</c:v>
                </c:pt>
                <c:pt idx="5" formatCode="_(* #,##0_);_(* \(#,##0\);_(* &quot;-&quot;??_);_(@_)">
                  <c:v>31219</c:v>
                </c:pt>
                <c:pt idx="6" formatCode="_(* #,##0_);_(* \(#,##0\);_(* &quot;-&quot;??_);_(@_)">
                  <c:v>76636</c:v>
                </c:pt>
                <c:pt idx="7" formatCode="_(* #,##0_);_(* \(#,##0\);_(* &quot;-&quot;??_);_(@_)">
                  <c:v>60738</c:v>
                </c:pt>
                <c:pt idx="8">
                  <c:v>45221</c:v>
                </c:pt>
                <c:pt idx="9">
                  <c:v>99442</c:v>
                </c:pt>
                <c:pt idx="10">
                  <c:v>156550</c:v>
                </c:pt>
                <c:pt idx="11">
                  <c:v>63334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94904"/>
        <c:axId val="237195296"/>
      </c:lineChart>
      <c:catAx>
        <c:axId val="23719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195296"/>
        <c:crosses val="autoZero"/>
        <c:auto val="1"/>
        <c:lblAlgn val="ctr"/>
        <c:lblOffset val="100"/>
        <c:noMultiLvlLbl val="0"/>
      </c:catAx>
      <c:valAx>
        <c:axId val="23719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  <a:endParaRPr lang="en-US" sz="10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194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53866672968398"/>
          <c:y val="0.21209976264928601"/>
          <c:w val="0.188461336728596"/>
          <c:h val="0.588343593414459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ctr">
              <a:defRPr/>
            </a:pPr>
            <a:r>
              <a:rPr lang="en-US"/>
              <a:t>Post Views: Agency-Wide Facebook Pages </a:t>
            </a:r>
            <a:br>
              <a:rPr lang="en-US"/>
            </a:br>
            <a:r>
              <a:rPr lang="en-US" sz="1100"/>
              <a:t>(excluding main US National Archives</a:t>
            </a:r>
            <a:r>
              <a:rPr lang="en-US" sz="1100" baseline="0"/>
              <a:t> page)</a:t>
            </a:r>
            <a:endParaRPr lang="en-US" sz="1100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'Facebook Views'!$A$8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Views'!$BL$8:$BW$8</c:f>
              <c:numCache>
                <c:formatCode>#,##0</c:formatCode>
                <c:ptCount val="12"/>
                <c:pt idx="0" formatCode="_(* #,##0_);_(* \(#,##0\);_(* &quot;-&quot;??_);_(@_)">
                  <c:v>25176</c:v>
                </c:pt>
                <c:pt idx="1">
                  <c:v>53464</c:v>
                </c:pt>
                <c:pt idx="2" formatCode="_(* #,##0_);_(* \(#,##0\);_(* &quot;-&quot;??_);_(@_)">
                  <c:v>40279</c:v>
                </c:pt>
                <c:pt idx="3" formatCode="_(* #,##0_);_(* \(#,##0\);_(* &quot;-&quot;??_);_(@_)">
                  <c:v>52979</c:v>
                </c:pt>
                <c:pt idx="4" formatCode="_(* #,##0_);_(* \(#,##0\);_(* &quot;-&quot;??_);_(@_)">
                  <c:v>18785</c:v>
                </c:pt>
                <c:pt idx="5" formatCode="_(* #,##0_);_(* \(#,##0\);_(* &quot;-&quot;??_);_(@_)">
                  <c:v>16825</c:v>
                </c:pt>
                <c:pt idx="6" formatCode="_(* #,##0_);_(* \(#,##0\);_(* &quot;-&quot;??_);_(@_)">
                  <c:v>3636</c:v>
                </c:pt>
                <c:pt idx="7" formatCode="_(* #,##0_);_(* \(#,##0\);_(* &quot;-&quot;??_);_(@_)">
                  <c:v>9327</c:v>
                </c:pt>
                <c:pt idx="8">
                  <c:v>3917</c:v>
                </c:pt>
                <c:pt idx="9">
                  <c:v>9815</c:v>
                </c:pt>
                <c:pt idx="10">
                  <c:v>3356</c:v>
                </c:pt>
                <c:pt idx="11">
                  <c:v>4352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'Facebook Views'!$A$9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Views'!$BL$9:$BW$9</c:f>
              <c:numCache>
                <c:formatCode>#,##0</c:formatCode>
                <c:ptCount val="12"/>
                <c:pt idx="0" formatCode="_(* #,##0_);_(* \(#,##0\);_(* &quot;-&quot;??_);_(@_)">
                  <c:v>926</c:v>
                </c:pt>
                <c:pt idx="1">
                  <c:v>869</c:v>
                </c:pt>
                <c:pt idx="2" formatCode="_(* #,##0_);_(* \(#,##0\);_(* &quot;-&quot;??_);_(@_)">
                  <c:v>429</c:v>
                </c:pt>
                <c:pt idx="3" formatCode="_(* #,##0_);_(* \(#,##0\);_(* &quot;-&quot;??_);_(@_)">
                  <c:v>612</c:v>
                </c:pt>
                <c:pt idx="4" formatCode="_(* #,##0_);_(* \(#,##0\);_(* &quot;-&quot;??_);_(@_)">
                  <c:v>295</c:v>
                </c:pt>
                <c:pt idx="5" formatCode="_(* #,##0_);_(* \(#,##0\);_(* &quot;-&quot;??_);_(@_)">
                  <c:v>158</c:v>
                </c:pt>
                <c:pt idx="6" formatCode="_(* #,##0_);_(* \(#,##0\);_(* &quot;-&quot;??_);_(@_)">
                  <c:v>79</c:v>
                </c:pt>
                <c:pt idx="7" formatCode="_(* #,##0_);_(* \(#,##0\);_(* &quot;-&quot;??_);_(@_)">
                  <c:v>578</c:v>
                </c:pt>
                <c:pt idx="8">
                  <c:v>9937</c:v>
                </c:pt>
                <c:pt idx="9" formatCode="General">
                  <c:v>30</c:v>
                </c:pt>
                <c:pt idx="10" formatCode="General">
                  <c:v>123</c:v>
                </c:pt>
                <c:pt idx="11" formatCode="General">
                  <c:v>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'Facebook Views'!$A$10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Views'!$BL$10:$BW$10</c:f>
            </c:numRef>
          </c:val>
          <c:smooth val="0"/>
        </c:ser>
        <c:ser>
          <c:idx val="4"/>
          <c:order val="3"/>
          <c:tx>
            <c:strRef>
              <c:f>'Facebook Views'!$A$11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Views'!$BL$11:$BW$11</c:f>
              <c:numCache>
                <c:formatCode>#,##0</c:formatCode>
                <c:ptCount val="12"/>
                <c:pt idx="0" formatCode="_(* #,##0_);_(* \(#,##0\);_(* &quot;-&quot;??_);_(@_)">
                  <c:v>38860</c:v>
                </c:pt>
                <c:pt idx="1">
                  <c:v>39718</c:v>
                </c:pt>
                <c:pt idx="2" formatCode="_(* #,##0_);_(* \(#,##0\);_(* &quot;-&quot;??_);_(@_)">
                  <c:v>44095</c:v>
                </c:pt>
                <c:pt idx="3" formatCode="_(* #,##0_);_(* \(#,##0\);_(* &quot;-&quot;??_);_(@_)">
                  <c:v>41816</c:v>
                </c:pt>
                <c:pt idx="4" formatCode="_(* #,##0_);_(* \(#,##0\);_(* &quot;-&quot;??_);_(@_)">
                  <c:v>40740</c:v>
                </c:pt>
                <c:pt idx="5" formatCode="_(* #,##0_);_(* \(#,##0\);_(* &quot;-&quot;??_);_(@_)">
                  <c:v>75641</c:v>
                </c:pt>
                <c:pt idx="6" formatCode="_(* #,##0_);_(* \(#,##0\);_(* &quot;-&quot;??_);_(@_)">
                  <c:v>105513</c:v>
                </c:pt>
                <c:pt idx="7" formatCode="_(* #,##0_);_(* \(#,##0\);_(* &quot;-&quot;??_);_(@_)">
                  <c:v>118661</c:v>
                </c:pt>
                <c:pt idx="8">
                  <c:v>160306</c:v>
                </c:pt>
                <c:pt idx="9">
                  <c:v>226435</c:v>
                </c:pt>
                <c:pt idx="10">
                  <c:v>80971</c:v>
                </c:pt>
                <c:pt idx="11">
                  <c:v>81129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'Facebook Views'!$A$12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Views'!$BL$12:$BW$12</c:f>
              <c:numCache>
                <c:formatCode>#,##0</c:formatCode>
                <c:ptCount val="12"/>
                <c:pt idx="0" formatCode="_(* #,##0_);_(* \(#,##0\);_(* &quot;-&quot;??_);_(@_)">
                  <c:v>51128</c:v>
                </c:pt>
                <c:pt idx="1">
                  <c:v>38430</c:v>
                </c:pt>
                <c:pt idx="2" formatCode="_(* #,##0_);_(* \(#,##0\);_(* &quot;-&quot;??_);_(@_)">
                  <c:v>31700</c:v>
                </c:pt>
                <c:pt idx="3" formatCode="_(* #,##0_);_(* \(#,##0\);_(* &quot;-&quot;??_);_(@_)">
                  <c:v>71073</c:v>
                </c:pt>
                <c:pt idx="4" formatCode="_(* #,##0_);_(* \(#,##0\);_(* &quot;-&quot;??_);_(@_)">
                  <c:v>23671</c:v>
                </c:pt>
                <c:pt idx="5" formatCode="_(* #,##0_);_(* \(#,##0\);_(* &quot;-&quot;??_);_(@_)">
                  <c:v>15237</c:v>
                </c:pt>
                <c:pt idx="6" formatCode="_(* #,##0_);_(* \(#,##0\);_(* &quot;-&quot;??_);_(@_)">
                  <c:v>5946</c:v>
                </c:pt>
                <c:pt idx="7" formatCode="_(* #,##0_);_(* \(#,##0\);_(* &quot;-&quot;??_);_(@_)">
                  <c:v>12352</c:v>
                </c:pt>
                <c:pt idx="8">
                  <c:v>6330</c:v>
                </c:pt>
                <c:pt idx="9">
                  <c:v>69172</c:v>
                </c:pt>
                <c:pt idx="10">
                  <c:v>7941</c:v>
                </c:pt>
                <c:pt idx="11">
                  <c:v>18109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'Facebook Views'!$A$13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Views'!$BL$13:$BW$13</c:f>
              <c:numCache>
                <c:formatCode>#,##0</c:formatCode>
                <c:ptCount val="12"/>
                <c:pt idx="0" formatCode="_(* #,##0_);_(* \(#,##0\);_(* &quot;-&quot;??_);_(@_)">
                  <c:v>7754</c:v>
                </c:pt>
                <c:pt idx="1">
                  <c:v>8595</c:v>
                </c:pt>
                <c:pt idx="2" formatCode="_(* #,##0_);_(* \(#,##0\);_(* &quot;-&quot;??_);_(@_)">
                  <c:v>10236</c:v>
                </c:pt>
                <c:pt idx="3" formatCode="_(* #,##0_);_(* \(#,##0\);_(* &quot;-&quot;??_);_(@_)">
                  <c:v>10177</c:v>
                </c:pt>
                <c:pt idx="4" formatCode="_(* #,##0_);_(* \(#,##0\);_(* &quot;-&quot;??_);_(@_)">
                  <c:v>8794</c:v>
                </c:pt>
                <c:pt idx="5" formatCode="_(* #,##0_);_(* \(#,##0\);_(* &quot;-&quot;??_);_(@_)">
                  <c:v>4132</c:v>
                </c:pt>
                <c:pt idx="6" formatCode="_(* #,##0_);_(* \(#,##0\);_(* &quot;-&quot;??_);_(@_)">
                  <c:v>3771</c:v>
                </c:pt>
                <c:pt idx="7" formatCode="_(* #,##0_);_(* \(#,##0\);_(* &quot;-&quot;??_);_(@_)">
                  <c:v>5732</c:v>
                </c:pt>
                <c:pt idx="8">
                  <c:v>8657</c:v>
                </c:pt>
                <c:pt idx="9">
                  <c:v>6385</c:v>
                </c:pt>
                <c:pt idx="10">
                  <c:v>5823</c:v>
                </c:pt>
                <c:pt idx="11">
                  <c:v>8324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'Facebook Views'!$A$14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Views'!$BL$14:$BW$14</c:f>
              <c:numCache>
                <c:formatCode>#,##0</c:formatCode>
                <c:ptCount val="12"/>
                <c:pt idx="0" formatCode="_(* #,##0_);_(* \(#,##0\);_(* &quot;-&quot;??_);_(@_)">
                  <c:v>2116</c:v>
                </c:pt>
                <c:pt idx="1">
                  <c:v>2390</c:v>
                </c:pt>
                <c:pt idx="2" formatCode="_(* #,##0_);_(* \(#,##0\);_(* &quot;-&quot;??_);_(@_)">
                  <c:v>1975</c:v>
                </c:pt>
                <c:pt idx="3" formatCode="_(* #,##0_);_(* \(#,##0\);_(* &quot;-&quot;??_);_(@_)">
                  <c:v>2389</c:v>
                </c:pt>
                <c:pt idx="4" formatCode="_(* #,##0_);_(* \(#,##0\);_(* &quot;-&quot;??_);_(@_)">
                  <c:v>1109</c:v>
                </c:pt>
                <c:pt idx="5" formatCode="_(* #,##0_);_(* \(#,##0\);_(* &quot;-&quot;??_);_(@_)">
                  <c:v>814</c:v>
                </c:pt>
                <c:pt idx="6" formatCode="_(* #,##0_);_(* \(#,##0\);_(* &quot;-&quot;??_);_(@_)">
                  <c:v>117</c:v>
                </c:pt>
                <c:pt idx="7" formatCode="_(* #,##0_);_(* \(#,##0\);_(* &quot;-&quot;??_);_(@_)">
                  <c:v>807</c:v>
                </c:pt>
                <c:pt idx="8">
                  <c:v>1119</c:v>
                </c:pt>
                <c:pt idx="9" formatCode="General">
                  <c:v>289</c:v>
                </c:pt>
                <c:pt idx="10" formatCode="General">
                  <c:v>606</c:v>
                </c:pt>
                <c:pt idx="11" formatCode="General">
                  <c:v>477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'Facebook Views'!$A$15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Views'!$BL$15:$BW$15</c:f>
              <c:numCache>
                <c:formatCode>#,##0</c:formatCode>
                <c:ptCount val="12"/>
                <c:pt idx="0" formatCode="_(* #,##0_);_(* \(#,##0\);_(* &quot;-&quot;??_);_(@_)">
                  <c:v>9076</c:v>
                </c:pt>
                <c:pt idx="1">
                  <c:v>5942</c:v>
                </c:pt>
                <c:pt idx="2" formatCode="_(* #,##0_);_(* \(#,##0\);_(* &quot;-&quot;??_);_(@_)">
                  <c:v>6719</c:v>
                </c:pt>
                <c:pt idx="3" formatCode="_(* #,##0_);_(* \(#,##0\);_(* &quot;-&quot;??_);_(@_)">
                  <c:v>12137</c:v>
                </c:pt>
                <c:pt idx="4" formatCode="_(* #,##0_);_(* \(#,##0\);_(* &quot;-&quot;??_);_(@_)">
                  <c:v>9261</c:v>
                </c:pt>
                <c:pt idx="5" formatCode="_(* #,##0_);_(* \(#,##0\);_(* &quot;-&quot;??_);_(@_)">
                  <c:v>3857</c:v>
                </c:pt>
                <c:pt idx="6" formatCode="_(* #,##0_);_(* \(#,##0\);_(* &quot;-&quot;??_);_(@_)">
                  <c:v>2151</c:v>
                </c:pt>
                <c:pt idx="7" formatCode="_(* #,##0_);_(* \(#,##0\);_(* &quot;-&quot;??_);_(@_)">
                  <c:v>2540</c:v>
                </c:pt>
                <c:pt idx="8" formatCode="General">
                  <c:v>652</c:v>
                </c:pt>
                <c:pt idx="9">
                  <c:v>4257</c:v>
                </c:pt>
                <c:pt idx="10">
                  <c:v>3650</c:v>
                </c:pt>
                <c:pt idx="11">
                  <c:v>3725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'Facebook Views'!$A$16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Views'!$BL$16:$BW$16</c:f>
              <c:numCache>
                <c:formatCode>#,##0</c:formatCode>
                <c:ptCount val="12"/>
                <c:pt idx="0" formatCode="_(* #,##0_);_(* \(#,##0\);_(* &quot;-&quot;??_);_(@_)">
                  <c:v>293891</c:v>
                </c:pt>
                <c:pt idx="1">
                  <c:v>149914</c:v>
                </c:pt>
                <c:pt idx="2" formatCode="_(* #,##0_);_(* \(#,##0\);_(* &quot;-&quot;??_);_(@_)">
                  <c:v>330707</c:v>
                </c:pt>
                <c:pt idx="3" formatCode="_(* #,##0_);_(* \(#,##0\);_(* &quot;-&quot;??_);_(@_)">
                  <c:v>242165</c:v>
                </c:pt>
                <c:pt idx="4" formatCode="_(* #,##0_);_(* \(#,##0\);_(* &quot;-&quot;??_);_(@_)">
                  <c:v>303897</c:v>
                </c:pt>
                <c:pt idx="5" formatCode="_(* #,##0_);_(* \(#,##0\);_(* &quot;-&quot;??_);_(@_)">
                  <c:v>92299</c:v>
                </c:pt>
                <c:pt idx="6" formatCode="_(* #,##0_);_(* \(#,##0\);_(* &quot;-&quot;??_);_(@_)">
                  <c:v>273859</c:v>
                </c:pt>
                <c:pt idx="7" formatCode="_(* #,##0_);_(* \(#,##0\);_(* &quot;-&quot;??_);_(@_)">
                  <c:v>210709</c:v>
                </c:pt>
                <c:pt idx="8">
                  <c:v>158717</c:v>
                </c:pt>
                <c:pt idx="9">
                  <c:v>375029</c:v>
                </c:pt>
                <c:pt idx="10">
                  <c:v>168885</c:v>
                </c:pt>
                <c:pt idx="11">
                  <c:v>156783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'Facebook Views'!$A$17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Views'!$BL$17:$BW$17</c:f>
              <c:numCache>
                <c:formatCode>#,##0</c:formatCode>
                <c:ptCount val="12"/>
                <c:pt idx="0" formatCode="_(* #,##0_);_(* \(#,##0\);_(* &quot;-&quot;??_);_(@_)">
                  <c:v>2001</c:v>
                </c:pt>
                <c:pt idx="1">
                  <c:v>2196</c:v>
                </c:pt>
                <c:pt idx="2" formatCode="_(* #,##0_);_(* \(#,##0\);_(* &quot;-&quot;??_);_(@_)">
                  <c:v>3396</c:v>
                </c:pt>
                <c:pt idx="3" formatCode="_(* #,##0_);_(* \(#,##0\);_(* &quot;-&quot;??_);_(@_)">
                  <c:v>3814</c:v>
                </c:pt>
                <c:pt idx="4" formatCode="_(* #,##0_);_(* \(#,##0\);_(* &quot;-&quot;??_);_(@_)">
                  <c:v>7621</c:v>
                </c:pt>
                <c:pt idx="5" formatCode="_(* #,##0_);_(* \(#,##0\);_(* &quot;-&quot;??_);_(@_)">
                  <c:v>3278</c:v>
                </c:pt>
                <c:pt idx="6" formatCode="_(* #,##0_);_(* \(#,##0\);_(* &quot;-&quot;??_);_(@_)">
                  <c:v>2140</c:v>
                </c:pt>
                <c:pt idx="7" formatCode="_(* #,##0_);_(* \(#,##0\);_(* &quot;-&quot;??_);_(@_)">
                  <c:v>85</c:v>
                </c:pt>
                <c:pt idx="8" formatCode="General">
                  <c:v>48</c:v>
                </c:pt>
                <c:pt idx="9" formatCode="General">
                  <c:v>124</c:v>
                </c:pt>
                <c:pt idx="10" formatCode="General">
                  <c:v>94</c:v>
                </c:pt>
                <c:pt idx="11" formatCode="General">
                  <c:v>6191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'Facebook Views'!$A$18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Views'!$BL$18:$BW$18</c:f>
              <c:numCache>
                <c:formatCode>#,##0</c:formatCode>
                <c:ptCount val="12"/>
                <c:pt idx="0" formatCode="_(* #,##0_);_(* \(#,##0\);_(* &quot;-&quot;??_);_(@_)">
                  <c:v>40333</c:v>
                </c:pt>
                <c:pt idx="1">
                  <c:v>223827</c:v>
                </c:pt>
                <c:pt idx="2" formatCode="_(* #,##0_);_(* \(#,##0\);_(* &quot;-&quot;??_);_(@_)">
                  <c:v>145426</c:v>
                </c:pt>
                <c:pt idx="3" formatCode="_(* #,##0_);_(* \(#,##0\);_(* &quot;-&quot;??_);_(@_)">
                  <c:v>201969</c:v>
                </c:pt>
                <c:pt idx="4" formatCode="_(* #,##0_);_(* \(#,##0\);_(* &quot;-&quot;??_);_(@_)">
                  <c:v>44392</c:v>
                </c:pt>
                <c:pt idx="5" formatCode="_(* #,##0_);_(* \(#,##0\);_(* &quot;-&quot;??_);_(@_)">
                  <c:v>114695</c:v>
                </c:pt>
                <c:pt idx="6" formatCode="_(* #,##0_);_(* \(#,##0\);_(* &quot;-&quot;??_);_(@_)">
                  <c:v>35649</c:v>
                </c:pt>
                <c:pt idx="7" formatCode="_(* #,##0_);_(* \(#,##0\);_(* &quot;-&quot;??_);_(@_)">
                  <c:v>93012</c:v>
                </c:pt>
                <c:pt idx="8">
                  <c:v>206818</c:v>
                </c:pt>
                <c:pt idx="9">
                  <c:v>36153</c:v>
                </c:pt>
                <c:pt idx="10">
                  <c:v>56097</c:v>
                </c:pt>
                <c:pt idx="11">
                  <c:v>139874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'Facebook Views'!$A$19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Views'!$BL$19:$BW$19</c:f>
              <c:numCache>
                <c:formatCode>#,##0</c:formatCode>
                <c:ptCount val="12"/>
                <c:pt idx="0" formatCode="_(* #,##0_);_(* \(#,##0\);_(* &quot;-&quot;??_);_(@_)">
                  <c:v>12393</c:v>
                </c:pt>
                <c:pt idx="1">
                  <c:v>60528</c:v>
                </c:pt>
                <c:pt idx="2" formatCode="_(* #,##0_);_(* \(#,##0\);_(* &quot;-&quot;??_);_(@_)">
                  <c:v>31797</c:v>
                </c:pt>
                <c:pt idx="3" formatCode="_(* #,##0_);_(* \(#,##0\);_(* &quot;-&quot;??_);_(@_)">
                  <c:v>46027</c:v>
                </c:pt>
                <c:pt idx="4" formatCode="_(* #,##0_);_(* \(#,##0\);_(* &quot;-&quot;??_);_(@_)">
                  <c:v>7506</c:v>
                </c:pt>
                <c:pt idx="5" formatCode="_(* #,##0_);_(* \(#,##0\);_(* &quot;-&quot;??_);_(@_)">
                  <c:v>37844</c:v>
                </c:pt>
                <c:pt idx="6" formatCode="_(* #,##0_);_(* \(#,##0\);_(* &quot;-&quot;??_);_(@_)">
                  <c:v>11962</c:v>
                </c:pt>
                <c:pt idx="7" formatCode="_(* #,##0_);_(* \(#,##0\);_(* &quot;-&quot;??_);_(@_)">
                  <c:v>87002</c:v>
                </c:pt>
                <c:pt idx="8">
                  <c:v>24700</c:v>
                </c:pt>
                <c:pt idx="9">
                  <c:v>35247</c:v>
                </c:pt>
                <c:pt idx="10">
                  <c:v>10003</c:v>
                </c:pt>
                <c:pt idx="11">
                  <c:v>31659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'Facebook Views'!$A$20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Views'!$BL$20:$BW$20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4"/>
          <c:order val="13"/>
          <c:tx>
            <c:strRef>
              <c:f>'Facebook Views'!$A$21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Views'!$BL$21:$BW$21</c:f>
              <c:numCache>
                <c:formatCode>#,##0</c:formatCode>
                <c:ptCount val="12"/>
                <c:pt idx="0" formatCode="_(* #,##0_);_(* \(#,##0\);_(* &quot;-&quot;??_);_(@_)">
                  <c:v>360083</c:v>
                </c:pt>
                <c:pt idx="1">
                  <c:v>358887</c:v>
                </c:pt>
                <c:pt idx="2" formatCode="_(* #,##0_);_(* \(#,##0\);_(* &quot;-&quot;??_);_(@_)">
                  <c:v>268697</c:v>
                </c:pt>
                <c:pt idx="3" formatCode="_(* #,##0_);_(* \(#,##0\);_(* &quot;-&quot;??_);_(@_)">
                  <c:v>399160</c:v>
                </c:pt>
                <c:pt idx="4" formatCode="_(* #,##0_);_(* \(#,##0\);_(* &quot;-&quot;??_);_(@_)">
                  <c:v>527448</c:v>
                </c:pt>
                <c:pt idx="5" formatCode="_(* #,##0_);_(* \(#,##0\);_(* &quot;-&quot;??_);_(@_)">
                  <c:v>215349</c:v>
                </c:pt>
                <c:pt idx="6" formatCode="_(* #,##0_);_(* \(#,##0\);_(* &quot;-&quot;??_);_(@_)">
                  <c:v>294613</c:v>
                </c:pt>
                <c:pt idx="7" formatCode="_(* #,##0_);_(* \(#,##0\);_(* &quot;-&quot;??_);_(@_)">
                  <c:v>223076</c:v>
                </c:pt>
                <c:pt idx="8">
                  <c:v>252862</c:v>
                </c:pt>
                <c:pt idx="9">
                  <c:v>336687</c:v>
                </c:pt>
                <c:pt idx="10">
                  <c:v>220725</c:v>
                </c:pt>
                <c:pt idx="11">
                  <c:v>266792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'Facebook Views'!$A$22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Views'!$BL$22:$BW$22</c:f>
              <c:numCache>
                <c:formatCode>#,##0</c:formatCode>
                <c:ptCount val="12"/>
                <c:pt idx="0" formatCode="_(* #,##0_);_(* \(#,##0\);_(* &quot;-&quot;??_);_(@_)">
                  <c:v>3922</c:v>
                </c:pt>
                <c:pt idx="1">
                  <c:v>3860</c:v>
                </c:pt>
                <c:pt idx="2" formatCode="_(* #,##0_);_(* \(#,##0\);_(* &quot;-&quot;??_);_(@_)">
                  <c:v>3749</c:v>
                </c:pt>
                <c:pt idx="3" formatCode="_(* #,##0_);_(* \(#,##0\);_(* &quot;-&quot;??_);_(@_)">
                  <c:v>3311</c:v>
                </c:pt>
                <c:pt idx="4" formatCode="_(* #,##0_);_(* \(#,##0\);_(* &quot;-&quot;??_);_(@_)">
                  <c:v>2781</c:v>
                </c:pt>
                <c:pt idx="5" formatCode="_(* #,##0_);_(* \(#,##0\);_(* &quot;-&quot;??_);_(@_)">
                  <c:v>1867</c:v>
                </c:pt>
                <c:pt idx="6" formatCode="_(* #,##0_);_(* \(#,##0\);_(* &quot;-&quot;??_);_(@_)">
                  <c:v>1620</c:v>
                </c:pt>
                <c:pt idx="7" formatCode="_(* #,##0_);_(* \(#,##0\);_(* &quot;-&quot;??_);_(@_)">
                  <c:v>2295</c:v>
                </c:pt>
                <c:pt idx="8" formatCode="General">
                  <c:v>569</c:v>
                </c:pt>
                <c:pt idx="9">
                  <c:v>1368</c:v>
                </c:pt>
                <c:pt idx="10">
                  <c:v>2046</c:v>
                </c:pt>
                <c:pt idx="11">
                  <c:v>890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'Facebook Views'!$A$23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Views'!$BL$23:$BW$23</c:f>
              <c:numCache>
                <c:formatCode>#,##0</c:formatCode>
                <c:ptCount val="12"/>
                <c:pt idx="0" formatCode="_(* #,##0_);_(* \(#,##0\);_(* &quot;-&quot;??_);_(@_)">
                  <c:v>2949</c:v>
                </c:pt>
                <c:pt idx="1">
                  <c:v>3178</c:v>
                </c:pt>
                <c:pt idx="2" formatCode="_(* #,##0_);_(* \(#,##0\);_(* &quot;-&quot;??_);_(@_)">
                  <c:v>5222</c:v>
                </c:pt>
                <c:pt idx="3" formatCode="_(* #,##0_);_(* \(#,##0\);_(* &quot;-&quot;??_);_(@_)">
                  <c:v>12259</c:v>
                </c:pt>
                <c:pt idx="4" formatCode="_(* #,##0_);_(* \(#,##0\);_(* &quot;-&quot;??_);_(@_)">
                  <c:v>4837</c:v>
                </c:pt>
                <c:pt idx="5" formatCode="_(* #,##0_);_(* \(#,##0\);_(* &quot;-&quot;??_);_(@_)">
                  <c:v>3444</c:v>
                </c:pt>
                <c:pt idx="6" formatCode="_(* #,##0_);_(* \(#,##0\);_(* &quot;-&quot;??_);_(@_)">
                  <c:v>3462</c:v>
                </c:pt>
                <c:pt idx="7" formatCode="_(* #,##0_);_(* \(#,##0\);_(* &quot;-&quot;??_);_(@_)">
                  <c:v>4828</c:v>
                </c:pt>
                <c:pt idx="8">
                  <c:v>3112</c:v>
                </c:pt>
                <c:pt idx="9">
                  <c:v>4177</c:v>
                </c:pt>
                <c:pt idx="10">
                  <c:v>23620</c:v>
                </c:pt>
                <c:pt idx="11">
                  <c:v>191529</c:v>
                </c:pt>
              </c:numCache>
            </c:numRef>
          </c:val>
          <c:smooth val="0"/>
        </c:ser>
        <c:ser>
          <c:idx val="0"/>
          <c:order val="16"/>
          <c:tx>
            <c:strRef>
              <c:f>'Facebook Views'!$A$24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Views'!$BL$3:$BW$3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'Facebook Views'!$BL$24:$BW$24</c:f>
              <c:numCache>
                <c:formatCode>#,##0</c:formatCode>
                <c:ptCount val="12"/>
                <c:pt idx="0" formatCode="_(* #,##0_);_(* \(#,##0\);_(* &quot;-&quot;??_);_(@_)">
                  <c:v>90423</c:v>
                </c:pt>
                <c:pt idx="1">
                  <c:v>109866</c:v>
                </c:pt>
                <c:pt idx="2" formatCode="_(* #,##0_);_(* \(#,##0\);_(* &quot;-&quot;??_);_(@_)">
                  <c:v>39546</c:v>
                </c:pt>
                <c:pt idx="3" formatCode="_(* #,##0_);_(* \(#,##0\);_(* &quot;-&quot;??_);_(@_)">
                  <c:v>117786</c:v>
                </c:pt>
                <c:pt idx="4" formatCode="_(* #,##0_);_(* \(#,##0\);_(* &quot;-&quot;??_);_(@_)">
                  <c:v>83239</c:v>
                </c:pt>
                <c:pt idx="5" formatCode="_(* #,##0_);_(* \(#,##0\);_(* &quot;-&quot;??_);_(@_)">
                  <c:v>31219</c:v>
                </c:pt>
                <c:pt idx="6" formatCode="_(* #,##0_);_(* \(#,##0\);_(* &quot;-&quot;??_);_(@_)">
                  <c:v>76636</c:v>
                </c:pt>
                <c:pt idx="7" formatCode="_(* #,##0_);_(* \(#,##0\);_(* &quot;-&quot;??_);_(@_)">
                  <c:v>60738</c:v>
                </c:pt>
                <c:pt idx="8">
                  <c:v>45221</c:v>
                </c:pt>
                <c:pt idx="9">
                  <c:v>99442</c:v>
                </c:pt>
                <c:pt idx="10">
                  <c:v>156550</c:v>
                </c:pt>
                <c:pt idx="11">
                  <c:v>63334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96080"/>
        <c:axId val="237196472"/>
      </c:lineChart>
      <c:catAx>
        <c:axId val="23719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196472"/>
        <c:crosses val="autoZero"/>
        <c:auto val="1"/>
        <c:lblAlgn val="ctr"/>
        <c:lblOffset val="100"/>
        <c:noMultiLvlLbl val="0"/>
      </c:catAx>
      <c:valAx>
        <c:axId val="237196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  <a:endParaRPr lang="en-US" sz="10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19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53866672968398"/>
          <c:y val="0.21209976264928601"/>
          <c:w val="0.176948472760071"/>
          <c:h val="0.522191276063395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iTunes</a:t>
            </a:r>
            <a:r>
              <a:rPr lang="en-US" baseline="0"/>
              <a:t> U Track </a:t>
            </a:r>
            <a:r>
              <a:rPr lang="en-US"/>
              <a:t>Downloads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91442318890463103"/>
          <c:h val="0.83438487274520001"/>
        </c:manualLayout>
      </c:layout>
      <c:lineChart>
        <c:grouping val="standard"/>
        <c:varyColors val="0"/>
        <c:ser>
          <c:idx val="1"/>
          <c:order val="0"/>
          <c:tx>
            <c:strRef>
              <c:f>iTunes!$A$7</c:f>
              <c:strCache>
                <c:ptCount val="1"/>
                <c:pt idx="0">
                  <c:v>Track Downloads</c:v>
                </c:pt>
              </c:strCache>
            </c:strRef>
          </c:tx>
          <c:cat>
            <c:strRef>
              <c:f>iTunes!$AU$9:$BF$9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iTunes!$AU$10:$BF$10</c:f>
              <c:numCache>
                <c:formatCode>#,##0</c:formatCode>
                <c:ptCount val="12"/>
                <c:pt idx="0">
                  <c:v>1872</c:v>
                </c:pt>
                <c:pt idx="1">
                  <c:v>1570</c:v>
                </c:pt>
                <c:pt idx="2">
                  <c:v>1745</c:v>
                </c:pt>
                <c:pt idx="3">
                  <c:v>1708</c:v>
                </c:pt>
                <c:pt idx="4">
                  <c:v>1478</c:v>
                </c:pt>
                <c:pt idx="5">
                  <c:v>1491</c:v>
                </c:pt>
                <c:pt idx="6">
                  <c:v>1224</c:v>
                </c:pt>
                <c:pt idx="7">
                  <c:v>1642</c:v>
                </c:pt>
                <c:pt idx="8">
                  <c:v>1546</c:v>
                </c:pt>
                <c:pt idx="9">
                  <c:v>1669</c:v>
                </c:pt>
                <c:pt idx="10">
                  <c:v>1649</c:v>
                </c:pt>
                <c:pt idx="11">
                  <c:v>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96208"/>
        <c:axId val="274796600"/>
      </c:lineChart>
      <c:catAx>
        <c:axId val="27479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796600"/>
        <c:crosses val="autoZero"/>
        <c:auto val="1"/>
        <c:lblAlgn val="ctr"/>
        <c:lblOffset val="100"/>
        <c:noMultiLvlLbl val="0"/>
      </c:catAx>
      <c:valAx>
        <c:axId val="274796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79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73373102676384705"/>
          <c:h val="0.85001859692161597"/>
        </c:manualLayout>
      </c:layout>
      <c:lineChart>
        <c:grouping val="standard"/>
        <c:varyColors val="0"/>
        <c:ser>
          <c:idx val="0"/>
          <c:order val="0"/>
          <c:tx>
            <c:strRef>
              <c:f>iTunes!$A$1</c:f>
              <c:strCache>
                <c:ptCount val="1"/>
                <c:pt idx="0">
                  <c:v>Pageviews (Browse)</c:v>
                </c:pt>
              </c:strCache>
            </c:strRef>
          </c:tx>
          <c:cat>
            <c:strRef>
              <c:f>iTunes!$AU$15:$BF$15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iTunes!$AU$4:$BF$4</c:f>
              <c:numCache>
                <c:formatCode>#,##0</c:formatCode>
                <c:ptCount val="12"/>
                <c:pt idx="0">
                  <c:v>2296</c:v>
                </c:pt>
                <c:pt idx="1">
                  <c:v>1862</c:v>
                </c:pt>
                <c:pt idx="2">
                  <c:v>1801</c:v>
                </c:pt>
                <c:pt idx="3">
                  <c:v>1725</c:v>
                </c:pt>
                <c:pt idx="4">
                  <c:v>2202</c:v>
                </c:pt>
                <c:pt idx="5">
                  <c:v>2163</c:v>
                </c:pt>
                <c:pt idx="6">
                  <c:v>1763</c:v>
                </c:pt>
                <c:pt idx="7">
                  <c:v>2260</c:v>
                </c:pt>
                <c:pt idx="8">
                  <c:v>1843</c:v>
                </c:pt>
                <c:pt idx="9">
                  <c:v>1396</c:v>
                </c:pt>
                <c:pt idx="10">
                  <c:v>1176</c:v>
                </c:pt>
                <c:pt idx="11">
                  <c:v>1361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iTunes!$A$13</c:f>
              <c:strCache>
                <c:ptCount val="1"/>
                <c:pt idx="0">
                  <c:v>Subscriptions</c:v>
                </c:pt>
              </c:strCache>
            </c:strRef>
          </c:tx>
          <c:cat>
            <c:strRef>
              <c:f>iTunes!$AU$15:$BF$15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iTunes!$AU$16:$BF$16</c:f>
              <c:numCache>
                <c:formatCode>#,##0</c:formatCode>
                <c:ptCount val="12"/>
                <c:pt idx="0">
                  <c:v>314</c:v>
                </c:pt>
                <c:pt idx="1">
                  <c:v>350</c:v>
                </c:pt>
                <c:pt idx="2">
                  <c:v>277</c:v>
                </c:pt>
                <c:pt idx="3">
                  <c:v>280</c:v>
                </c:pt>
                <c:pt idx="4">
                  <c:v>289</c:v>
                </c:pt>
                <c:pt idx="5">
                  <c:v>306</c:v>
                </c:pt>
                <c:pt idx="6">
                  <c:v>254</c:v>
                </c:pt>
                <c:pt idx="7">
                  <c:v>338</c:v>
                </c:pt>
                <c:pt idx="8">
                  <c:v>241</c:v>
                </c:pt>
                <c:pt idx="9">
                  <c:v>255</c:v>
                </c:pt>
                <c:pt idx="10">
                  <c:v>203</c:v>
                </c:pt>
                <c:pt idx="11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97384"/>
        <c:axId val="274797776"/>
      </c:lineChart>
      <c:catAx>
        <c:axId val="27479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4797776"/>
        <c:crosses val="autoZero"/>
        <c:auto val="1"/>
        <c:lblAlgn val="ctr"/>
        <c:lblOffset val="100"/>
        <c:noMultiLvlLbl val="0"/>
      </c:catAx>
      <c:valAx>
        <c:axId val="274797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797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Google+ Followers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76141772442379196"/>
          <c:h val="0.85001859692161597"/>
        </c:manualLayout>
      </c:layout>
      <c:lineChart>
        <c:grouping val="standard"/>
        <c:varyColors val="0"/>
        <c:ser>
          <c:idx val="1"/>
          <c:order val="0"/>
          <c:tx>
            <c:strRef>
              <c:f>'Google+'!$A$4</c:f>
              <c:strCache>
                <c:ptCount val="1"/>
                <c:pt idx="0">
                  <c:v>Monthly</c:v>
                </c:pt>
              </c:strCache>
            </c:strRef>
          </c:tx>
          <c:cat>
            <c:strRef>
              <c:f>'Google+'!$AN$3:$AY$3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'Google+'!$AN$4:$AY$4</c:f>
              <c:numCache>
                <c:formatCode>#,##0</c:formatCode>
                <c:ptCount val="12"/>
                <c:pt idx="0">
                  <c:v>-1363</c:v>
                </c:pt>
                <c:pt idx="1">
                  <c:v>-39532</c:v>
                </c:pt>
                <c:pt idx="2">
                  <c:v>-526</c:v>
                </c:pt>
                <c:pt idx="3">
                  <c:v>-276</c:v>
                </c:pt>
                <c:pt idx="4">
                  <c:v>-732</c:v>
                </c:pt>
                <c:pt idx="5">
                  <c:v>-581</c:v>
                </c:pt>
                <c:pt idx="6">
                  <c:v>-999</c:v>
                </c:pt>
                <c:pt idx="7">
                  <c:v>-930</c:v>
                </c:pt>
                <c:pt idx="8">
                  <c:v>-644</c:v>
                </c:pt>
                <c:pt idx="9">
                  <c:v>-250</c:v>
                </c:pt>
                <c:pt idx="10">
                  <c:v>-250</c:v>
                </c:pt>
                <c:pt idx="11">
                  <c:v>-364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'Google+'!$A$5</c:f>
              <c:strCache>
                <c:ptCount val="1"/>
                <c:pt idx="0">
                  <c:v>Cumulative</c:v>
                </c:pt>
              </c:strCache>
            </c:strRef>
          </c:tx>
          <c:cat>
            <c:strRef>
              <c:f>'Google+'!$AN$3:$AY$3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'Google+'!$AN$5:$AY$5</c:f>
              <c:numCache>
                <c:formatCode>#,##0</c:formatCode>
                <c:ptCount val="12"/>
                <c:pt idx="0">
                  <c:v>382556</c:v>
                </c:pt>
                <c:pt idx="1">
                  <c:v>343024</c:v>
                </c:pt>
                <c:pt idx="2">
                  <c:v>342498</c:v>
                </c:pt>
                <c:pt idx="3">
                  <c:v>342222</c:v>
                </c:pt>
                <c:pt idx="4">
                  <c:v>341490</c:v>
                </c:pt>
                <c:pt idx="5">
                  <c:v>340909</c:v>
                </c:pt>
                <c:pt idx="6">
                  <c:v>339910</c:v>
                </c:pt>
                <c:pt idx="7">
                  <c:v>338980</c:v>
                </c:pt>
                <c:pt idx="8">
                  <c:v>338336</c:v>
                </c:pt>
                <c:pt idx="9">
                  <c:v>338086</c:v>
                </c:pt>
                <c:pt idx="10">
                  <c:v>337836</c:v>
                </c:pt>
                <c:pt idx="11">
                  <c:v>337472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98560"/>
        <c:axId val="274798952"/>
      </c:lineChart>
      <c:catAx>
        <c:axId val="27479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798952"/>
        <c:crosses val="autoZero"/>
        <c:auto val="1"/>
        <c:lblAlgn val="ctr"/>
        <c:lblOffset val="100"/>
        <c:noMultiLvlLbl val="0"/>
      </c:catAx>
      <c:valAx>
        <c:axId val="274798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79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Pinterest Followers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428663287913094E-2"/>
          <c:y val="8.5658743206549703E-2"/>
          <c:w val="0.76141772442379196"/>
          <c:h val="0.85001859692161597"/>
        </c:manualLayout>
      </c:layout>
      <c:lineChart>
        <c:grouping val="standard"/>
        <c:varyColors val="0"/>
        <c:ser>
          <c:idx val="1"/>
          <c:order val="0"/>
          <c:tx>
            <c:strRef>
              <c:f>Pinterest!$A$4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Pinterest!$AK$3:$AV$3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Pinterest!$AK$5:$AV$5</c:f>
              <c:numCache>
                <c:formatCode>#,##0</c:formatCode>
                <c:ptCount val="12"/>
                <c:pt idx="0">
                  <c:v>4848</c:v>
                </c:pt>
                <c:pt idx="1">
                  <c:v>4911</c:v>
                </c:pt>
                <c:pt idx="2">
                  <c:v>4964</c:v>
                </c:pt>
                <c:pt idx="3">
                  <c:v>5028</c:v>
                </c:pt>
                <c:pt idx="4">
                  <c:v>5074</c:v>
                </c:pt>
                <c:pt idx="5">
                  <c:v>5126</c:v>
                </c:pt>
                <c:pt idx="6">
                  <c:v>5225</c:v>
                </c:pt>
                <c:pt idx="7">
                  <c:v>5299</c:v>
                </c:pt>
                <c:pt idx="8">
                  <c:v>5363</c:v>
                </c:pt>
                <c:pt idx="9">
                  <c:v>5395</c:v>
                </c:pt>
                <c:pt idx="10">
                  <c:v>5427</c:v>
                </c:pt>
                <c:pt idx="11">
                  <c:v>5474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Pinterest!$A$6</c:f>
              <c:strCache>
                <c:ptCount val="1"/>
                <c:pt idx="0">
                  <c:v>Our Presidents</c:v>
                </c:pt>
              </c:strCache>
            </c:strRef>
          </c:tx>
          <c:cat>
            <c:strRef>
              <c:f>Pinterest!$AK$3:$AV$3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Pinterest!$AK$7:$AV$7</c:f>
              <c:numCache>
                <c:formatCode>#,##0</c:formatCode>
                <c:ptCount val="12"/>
                <c:pt idx="0">
                  <c:v>850</c:v>
                </c:pt>
                <c:pt idx="1">
                  <c:v>854</c:v>
                </c:pt>
                <c:pt idx="2">
                  <c:v>867</c:v>
                </c:pt>
                <c:pt idx="3">
                  <c:v>885</c:v>
                </c:pt>
                <c:pt idx="4">
                  <c:v>892</c:v>
                </c:pt>
                <c:pt idx="5">
                  <c:v>898</c:v>
                </c:pt>
                <c:pt idx="6">
                  <c:v>930</c:v>
                </c:pt>
                <c:pt idx="7">
                  <c:v>937</c:v>
                </c:pt>
                <c:pt idx="8">
                  <c:v>945</c:v>
                </c:pt>
                <c:pt idx="9">
                  <c:v>945</c:v>
                </c:pt>
                <c:pt idx="10">
                  <c:v>943</c:v>
                </c:pt>
                <c:pt idx="11">
                  <c:v>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99736"/>
        <c:axId val="298521888"/>
      </c:lineChart>
      <c:catAx>
        <c:axId val="27479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8521888"/>
        <c:crosses val="autoZero"/>
        <c:auto val="1"/>
        <c:lblAlgn val="ctr"/>
        <c:lblOffset val="100"/>
        <c:noMultiLvlLbl val="0"/>
      </c:catAx>
      <c:valAx>
        <c:axId val="298521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799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Instagram Followers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70151179754648796"/>
          <c:h val="0.85001859692161597"/>
        </c:manualLayout>
      </c:layout>
      <c:lineChart>
        <c:grouping val="standard"/>
        <c:varyColors val="0"/>
        <c:ser>
          <c:idx val="1"/>
          <c:order val="0"/>
          <c:tx>
            <c:strRef>
              <c:f>Instagram!$A$4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Instagram!$AB$4:$AM$4</c:f>
              <c:numCache>
                <c:formatCode>#,##0</c:formatCode>
                <c:ptCount val="12"/>
                <c:pt idx="0">
                  <c:v>14477</c:v>
                </c:pt>
                <c:pt idx="1">
                  <c:v>16052</c:v>
                </c:pt>
                <c:pt idx="2">
                  <c:v>17911</c:v>
                </c:pt>
                <c:pt idx="3">
                  <c:v>20183</c:v>
                </c:pt>
                <c:pt idx="4">
                  <c:v>21622</c:v>
                </c:pt>
                <c:pt idx="5">
                  <c:v>23479</c:v>
                </c:pt>
                <c:pt idx="6">
                  <c:v>25494</c:v>
                </c:pt>
                <c:pt idx="7">
                  <c:v>26777</c:v>
                </c:pt>
                <c:pt idx="8">
                  <c:v>28730</c:v>
                </c:pt>
                <c:pt idx="9">
                  <c:v>30621</c:v>
                </c:pt>
                <c:pt idx="10">
                  <c:v>32513</c:v>
                </c:pt>
                <c:pt idx="11">
                  <c:v>34394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Instagram!$A$5</c:f>
              <c:strCache>
                <c:ptCount val="1"/>
                <c:pt idx="0">
                  <c:v>Ike Library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Instagram!$AB$5:$AM$5</c:f>
              <c:numCache>
                <c:formatCode>#,##0</c:formatCode>
                <c:ptCount val="12"/>
                <c:pt idx="0">
                  <c:v>335</c:v>
                </c:pt>
                <c:pt idx="1">
                  <c:v>361</c:v>
                </c:pt>
                <c:pt idx="2">
                  <c:v>371</c:v>
                </c:pt>
                <c:pt idx="3">
                  <c:v>410</c:v>
                </c:pt>
                <c:pt idx="4">
                  <c:v>431</c:v>
                </c:pt>
                <c:pt idx="5">
                  <c:v>454</c:v>
                </c:pt>
                <c:pt idx="6">
                  <c:v>520</c:v>
                </c:pt>
                <c:pt idx="7">
                  <c:v>592</c:v>
                </c:pt>
                <c:pt idx="8">
                  <c:v>655</c:v>
                </c:pt>
                <c:pt idx="9">
                  <c:v>672</c:v>
                </c:pt>
                <c:pt idx="10">
                  <c:v>689</c:v>
                </c:pt>
                <c:pt idx="11">
                  <c:v>715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Instagram!$A$6</c:f>
              <c:strCache>
                <c:ptCount val="1"/>
                <c:pt idx="0">
                  <c:v>Clinton Library (wjclibrary42)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Instagram!$AB$6:$AM$6</c:f>
              <c:numCache>
                <c:formatCode>#,##0</c:formatCode>
                <c:ptCount val="12"/>
                <c:pt idx="0">
                  <c:v>1525</c:v>
                </c:pt>
                <c:pt idx="1">
                  <c:v>1623</c:v>
                </c:pt>
                <c:pt idx="2">
                  <c:v>1719</c:v>
                </c:pt>
                <c:pt idx="3">
                  <c:v>2418</c:v>
                </c:pt>
                <c:pt idx="4">
                  <c:v>2739</c:v>
                </c:pt>
                <c:pt idx="5">
                  <c:v>2857</c:v>
                </c:pt>
                <c:pt idx="6">
                  <c:v>3125</c:v>
                </c:pt>
                <c:pt idx="7">
                  <c:v>3308</c:v>
                </c:pt>
                <c:pt idx="8">
                  <c:v>3565</c:v>
                </c:pt>
                <c:pt idx="9">
                  <c:v>4107</c:v>
                </c:pt>
                <c:pt idx="10">
                  <c:v>4650</c:v>
                </c:pt>
                <c:pt idx="11">
                  <c:v>5533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Instagram!$A$7</c:f>
              <c:strCache>
                <c:ptCount val="1"/>
                <c:pt idx="0">
                  <c:v>FDR Library (fdr_library)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Instagram!$AB$7:$AM$7</c:f>
              <c:numCache>
                <c:formatCode>#,##0</c:formatCode>
                <c:ptCount val="12"/>
                <c:pt idx="0">
                  <c:v>296</c:v>
                </c:pt>
                <c:pt idx="1">
                  <c:v>348</c:v>
                </c:pt>
                <c:pt idx="2">
                  <c:v>396</c:v>
                </c:pt>
                <c:pt idx="3">
                  <c:v>479</c:v>
                </c:pt>
                <c:pt idx="4">
                  <c:v>520</c:v>
                </c:pt>
                <c:pt idx="5">
                  <c:v>558</c:v>
                </c:pt>
                <c:pt idx="6">
                  <c:v>685</c:v>
                </c:pt>
                <c:pt idx="7">
                  <c:v>774</c:v>
                </c:pt>
                <c:pt idx="8">
                  <c:v>882</c:v>
                </c:pt>
                <c:pt idx="9">
                  <c:v>933</c:v>
                </c:pt>
                <c:pt idx="10">
                  <c:v>985</c:v>
                </c:pt>
                <c:pt idx="11">
                  <c:v>1050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Instagram!$A$8</c:f>
              <c:strCache>
                <c:ptCount val="1"/>
                <c:pt idx="0">
                  <c:v>Bush 41 Library (bush 41library)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Instagram!$AB$8:$AM$8</c:f>
              <c:numCache>
                <c:formatCode>#,##0</c:formatCode>
                <c:ptCount val="12"/>
                <c:pt idx="0">
                  <c:v>60</c:v>
                </c:pt>
                <c:pt idx="1">
                  <c:v>65</c:v>
                </c:pt>
                <c:pt idx="2">
                  <c:v>75</c:v>
                </c:pt>
                <c:pt idx="3">
                  <c:v>185</c:v>
                </c:pt>
                <c:pt idx="4">
                  <c:v>204</c:v>
                </c:pt>
                <c:pt idx="5">
                  <c:v>223</c:v>
                </c:pt>
                <c:pt idx="6">
                  <c:v>256</c:v>
                </c:pt>
                <c:pt idx="7">
                  <c:v>521</c:v>
                </c:pt>
                <c:pt idx="8">
                  <c:v>689</c:v>
                </c:pt>
                <c:pt idx="9">
                  <c:v>939</c:v>
                </c:pt>
                <c:pt idx="10">
                  <c:v>1189</c:v>
                </c:pt>
                <c:pt idx="11">
                  <c:v>1222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Instagram!$A$9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Instagram!$AB$9:$AM$9</c:f>
              <c:numCache>
                <c:formatCode>#,##0</c:formatCode>
                <c:ptCount val="12"/>
                <c:pt idx="6">
                  <c:v>3</c:v>
                </c:pt>
                <c:pt idx="7">
                  <c:v>45</c:v>
                </c:pt>
                <c:pt idx="8">
                  <c:v>97</c:v>
                </c:pt>
                <c:pt idx="9">
                  <c:v>131</c:v>
                </c:pt>
                <c:pt idx="10">
                  <c:v>165</c:v>
                </c:pt>
                <c:pt idx="11">
                  <c:v>224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Instagram!$A$10</c:f>
              <c:strCache>
                <c:ptCount val="1"/>
                <c:pt idx="0">
                  <c:v>Carter Library (carterlibrary39)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Instagram!$AB$10:$AM$10</c:f>
              <c:numCache>
                <c:formatCode>#,##0</c:formatCode>
                <c:ptCount val="12"/>
                <c:pt idx="11">
                  <c:v>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Instagram!$A$11</c:f>
              <c:strCache>
                <c:ptCount val="1"/>
                <c:pt idx="0">
                  <c:v>Reagan Library (reaganlibrary40)</c:v>
                </c:pt>
              </c:strCache>
            </c:strRef>
          </c:tx>
          <c:cat>
            <c:strRef>
              <c:f>Instagram!$AB$3:$AM$3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Sept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Instagram!$AB$11:$AM$11</c:f>
              <c:numCache>
                <c:formatCode>#,##0</c:formatCode>
                <c:ptCount val="12"/>
                <c:pt idx="1">
                  <c:v>45</c:v>
                </c:pt>
                <c:pt idx="2">
                  <c:v>54</c:v>
                </c:pt>
                <c:pt idx="3">
                  <c:v>128</c:v>
                </c:pt>
                <c:pt idx="4">
                  <c:v>147</c:v>
                </c:pt>
                <c:pt idx="5">
                  <c:v>175</c:v>
                </c:pt>
                <c:pt idx="6">
                  <c:v>213</c:v>
                </c:pt>
                <c:pt idx="7">
                  <c:v>250</c:v>
                </c:pt>
                <c:pt idx="8">
                  <c:v>314</c:v>
                </c:pt>
                <c:pt idx="9">
                  <c:v>369</c:v>
                </c:pt>
                <c:pt idx="10">
                  <c:v>425</c:v>
                </c:pt>
                <c:pt idx="11">
                  <c:v>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22672"/>
        <c:axId val="298523064"/>
      </c:lineChart>
      <c:catAx>
        <c:axId val="29852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8523064"/>
        <c:crosses val="autoZero"/>
        <c:auto val="1"/>
        <c:lblAlgn val="ctr"/>
        <c:lblOffset val="100"/>
        <c:noMultiLvlLbl val="0"/>
      </c:catAx>
      <c:valAx>
        <c:axId val="298523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85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41377834831004"/>
          <c:y val="0.35005360593662099"/>
          <c:w val="0.23058622165169021"/>
          <c:h val="0.302801270720280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History</a:t>
            </a:r>
            <a:r>
              <a:rPr lang="en-US" baseline="0"/>
              <a:t>pin </a:t>
            </a:r>
            <a:r>
              <a:rPr lang="en-US"/>
              <a:t>Channel Views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427273134879195E-2"/>
          <c:y val="0.11954529173786201"/>
          <c:w val="0.64378297653660699"/>
          <c:h val="0.79976372081006497"/>
        </c:manualLayout>
      </c:layout>
      <c:lineChart>
        <c:grouping val="standard"/>
        <c:varyColors val="0"/>
        <c:ser>
          <c:idx val="0"/>
          <c:order val="0"/>
          <c:tx>
            <c:strRef>
              <c:f>HistoryPin!$A$4</c:f>
              <c:strCache>
                <c:ptCount val="1"/>
                <c:pt idx="0">
                  <c:v>Channel Views (cumulative)</c:v>
                </c:pt>
              </c:strCache>
            </c:strRef>
          </c:tx>
          <c:cat>
            <c:strRef>
              <c:f>HistoryPin!$W$3:$AH$3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HistoryPin!$W$4:$AH$4</c:f>
              <c:numCache>
                <c:formatCode>#,##0</c:formatCode>
                <c:ptCount val="12"/>
                <c:pt idx="0">
                  <c:v>26355</c:v>
                </c:pt>
                <c:pt idx="1">
                  <c:v>26445</c:v>
                </c:pt>
                <c:pt idx="2">
                  <c:v>26597</c:v>
                </c:pt>
                <c:pt idx="3">
                  <c:v>26807</c:v>
                </c:pt>
                <c:pt idx="4">
                  <c:v>26962</c:v>
                </c:pt>
                <c:pt idx="5">
                  <c:v>27160</c:v>
                </c:pt>
                <c:pt idx="6">
                  <c:v>27345</c:v>
                </c:pt>
                <c:pt idx="7">
                  <c:v>27455</c:v>
                </c:pt>
                <c:pt idx="8">
                  <c:v>28112</c:v>
                </c:pt>
                <c:pt idx="9">
                  <c:v>28308</c:v>
                </c:pt>
                <c:pt idx="10">
                  <c:v>28504</c:v>
                </c:pt>
                <c:pt idx="11">
                  <c:v>28777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23848"/>
        <c:axId val="298524240"/>
      </c:lineChart>
      <c:catAx>
        <c:axId val="29852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8524240"/>
        <c:crosses val="autoZero"/>
        <c:auto val="1"/>
        <c:lblAlgn val="ctr"/>
        <c:lblOffset val="100"/>
        <c:noMultiLvlLbl val="0"/>
      </c:catAx>
      <c:valAx>
        <c:axId val="29852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8523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95" r="0.70000000000000095" t="0.75000000000001399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20368705713699E-2"/>
          <c:y val="0.1234540484499"/>
          <c:w val="0.91048687374890203"/>
          <c:h val="0.771453241666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Flickr!$A$20</c:f>
              <c:strCache>
                <c:ptCount val="1"/>
                <c:pt idx="0">
                  <c:v>USNatArchives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Flickr!$BL$19:$BW$19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Flickr!$BL$20:$BW$20</c:f>
              <c:numCache>
                <c:formatCode>#,##0</c:formatCode>
                <c:ptCount val="12"/>
                <c:pt idx="0">
                  <c:v>13</c:v>
                </c:pt>
                <c:pt idx="1">
                  <c:v>18</c:v>
                </c:pt>
                <c:pt idx="2">
                  <c:v>17</c:v>
                </c:pt>
                <c:pt idx="3">
                  <c:v>20</c:v>
                </c:pt>
                <c:pt idx="4">
                  <c:v>13</c:v>
                </c:pt>
                <c:pt idx="5">
                  <c:v>76</c:v>
                </c:pt>
                <c:pt idx="6">
                  <c:v>3</c:v>
                </c:pt>
                <c:pt idx="7">
                  <c:v>12</c:v>
                </c:pt>
                <c:pt idx="8">
                  <c:v>6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Flickr!$A$22</c:f>
              <c:strCache>
                <c:ptCount val="1"/>
                <c:pt idx="0">
                  <c:v>ArchivesNews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Flickr!$BL$19:$BW$19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Flickr!$BL$22:$BW$22</c:f>
              <c:numCache>
                <c:formatCode>#,##0</c:formatCode>
                <c:ptCount val="12"/>
                <c:pt idx="0">
                  <c:v>238</c:v>
                </c:pt>
                <c:pt idx="1">
                  <c:v>0</c:v>
                </c:pt>
                <c:pt idx="2">
                  <c:v>1095</c:v>
                </c:pt>
                <c:pt idx="3">
                  <c:v>0</c:v>
                </c:pt>
                <c:pt idx="4">
                  <c:v>45</c:v>
                </c:pt>
                <c:pt idx="5">
                  <c:v>204</c:v>
                </c:pt>
                <c:pt idx="6">
                  <c:v>96</c:v>
                </c:pt>
                <c:pt idx="7">
                  <c:v>84</c:v>
                </c:pt>
                <c:pt idx="8">
                  <c:v>45</c:v>
                </c:pt>
                <c:pt idx="9">
                  <c:v>86</c:v>
                </c:pt>
                <c:pt idx="10">
                  <c:v>95</c:v>
                </c:pt>
                <c:pt idx="11">
                  <c:v>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3876728"/>
        <c:axId val="303882608"/>
      </c:barChart>
      <c:catAx>
        <c:axId val="30387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3882608"/>
        <c:crosses val="autoZero"/>
        <c:auto val="1"/>
        <c:lblAlgn val="ctr"/>
        <c:lblOffset val="100"/>
        <c:noMultiLvlLbl val="0"/>
      </c:catAx>
      <c:valAx>
        <c:axId val="3038826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303876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Followers: Flickr Photostreams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8.3180567449794698E-2"/>
          <c:w val="0.67327870296991699"/>
          <c:h val="0.83759429312112799"/>
        </c:manualLayout>
      </c:layout>
      <c:lineChart>
        <c:grouping val="standard"/>
        <c:varyColors val="0"/>
        <c:ser>
          <c:idx val="1"/>
          <c:order val="0"/>
          <c:tx>
            <c:strRef>
              <c:f>Flickr!$A$13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Flickr!$BL$12:$BW$12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Flickr!$BL$13:$BW$13</c:f>
              <c:numCache>
                <c:formatCode>#,##0</c:formatCode>
                <c:ptCount val="12"/>
                <c:pt idx="0">
                  <c:v>10713</c:v>
                </c:pt>
                <c:pt idx="1">
                  <c:v>10798</c:v>
                </c:pt>
                <c:pt idx="2">
                  <c:v>10895</c:v>
                </c:pt>
                <c:pt idx="3">
                  <c:v>10991</c:v>
                </c:pt>
                <c:pt idx="4">
                  <c:v>11068</c:v>
                </c:pt>
                <c:pt idx="5">
                  <c:v>11141</c:v>
                </c:pt>
                <c:pt idx="6">
                  <c:v>11209</c:v>
                </c:pt>
                <c:pt idx="7">
                  <c:v>11272</c:v>
                </c:pt>
                <c:pt idx="8">
                  <c:v>11349</c:v>
                </c:pt>
                <c:pt idx="9">
                  <c:v>11393</c:v>
                </c:pt>
                <c:pt idx="10">
                  <c:v>11439</c:v>
                </c:pt>
                <c:pt idx="11">
                  <c:v>11486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Flickr!$A$14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Flickr!$BL$12:$BW$12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Flickr!$BL$14:$BW$14</c:f>
              <c:numCache>
                <c:formatCode>#,##0</c:formatCode>
                <c:ptCount val="12"/>
                <c:pt idx="0">
                  <c:v>193</c:v>
                </c:pt>
                <c:pt idx="1">
                  <c:v>194</c:v>
                </c:pt>
                <c:pt idx="2">
                  <c:v>202</c:v>
                </c:pt>
                <c:pt idx="3">
                  <c:v>214</c:v>
                </c:pt>
                <c:pt idx="4">
                  <c:v>219</c:v>
                </c:pt>
                <c:pt idx="5">
                  <c:v>223</c:v>
                </c:pt>
                <c:pt idx="6">
                  <c:v>230</c:v>
                </c:pt>
                <c:pt idx="7">
                  <c:v>235</c:v>
                </c:pt>
                <c:pt idx="8">
                  <c:v>240</c:v>
                </c:pt>
                <c:pt idx="9">
                  <c:v>249</c:v>
                </c:pt>
                <c:pt idx="10">
                  <c:v>255</c:v>
                </c:pt>
                <c:pt idx="11">
                  <c:v>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80648"/>
        <c:axId val="303881040"/>
      </c:lineChart>
      <c:catAx>
        <c:axId val="30388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881040"/>
        <c:crosses val="autoZero"/>
        <c:auto val="1"/>
        <c:lblAlgn val="ctr"/>
        <c:lblOffset val="100"/>
        <c:noMultiLvlLbl val="0"/>
      </c:catAx>
      <c:valAx>
        <c:axId val="303881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Followers (cumulative)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3880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Views: Flickr Photostreams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601292412333899"/>
          <c:y val="8.3180567449794698E-2"/>
          <c:w val="0.65425824920499598"/>
          <c:h val="0.83759429312112799"/>
        </c:manualLayout>
      </c:layout>
      <c:lineChart>
        <c:grouping val="standard"/>
        <c:varyColors val="0"/>
        <c:ser>
          <c:idx val="3"/>
          <c:order val="0"/>
          <c:tx>
            <c:strRef>
              <c:f>Flickr!$A$4</c:f>
              <c:strCache>
                <c:ptCount val="1"/>
                <c:pt idx="0">
                  <c:v>USNatArchives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Flickr!$BL$3:$BW$3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Flickr!$BL$4:$BW$4</c:f>
              <c:numCache>
                <c:formatCode>#,##0</c:formatCode>
                <c:ptCount val="12"/>
                <c:pt idx="0">
                  <c:v>1760071</c:v>
                </c:pt>
                <c:pt idx="1">
                  <c:v>1719540</c:v>
                </c:pt>
                <c:pt idx="2">
                  <c:v>2039637</c:v>
                </c:pt>
                <c:pt idx="3">
                  <c:v>1879084</c:v>
                </c:pt>
                <c:pt idx="4">
                  <c:v>1915420</c:v>
                </c:pt>
                <c:pt idx="5">
                  <c:v>1777570</c:v>
                </c:pt>
                <c:pt idx="6">
                  <c:v>1641220</c:v>
                </c:pt>
                <c:pt idx="7">
                  <c:v>1097907</c:v>
                </c:pt>
                <c:pt idx="8">
                  <c:v>1471710</c:v>
                </c:pt>
                <c:pt idx="9">
                  <c:v>1374519</c:v>
                </c:pt>
                <c:pt idx="10">
                  <c:v>2321580</c:v>
                </c:pt>
                <c:pt idx="11">
                  <c:v>176420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Flickr!$A$6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Flickr!$BL$3:$BW$3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Flickr!$BL$6:$BW$6</c:f>
              <c:numCache>
                <c:formatCode>#,##0</c:formatCode>
                <c:ptCount val="12"/>
                <c:pt idx="0">
                  <c:v>76209</c:v>
                </c:pt>
                <c:pt idx="1">
                  <c:v>45703</c:v>
                </c:pt>
                <c:pt idx="2">
                  <c:v>91232</c:v>
                </c:pt>
                <c:pt idx="3">
                  <c:v>81880</c:v>
                </c:pt>
                <c:pt idx="4">
                  <c:v>49836</c:v>
                </c:pt>
                <c:pt idx="5">
                  <c:v>32975</c:v>
                </c:pt>
                <c:pt idx="6">
                  <c:v>53130</c:v>
                </c:pt>
                <c:pt idx="7">
                  <c:v>27195</c:v>
                </c:pt>
                <c:pt idx="8">
                  <c:v>35164</c:v>
                </c:pt>
                <c:pt idx="9">
                  <c:v>41494</c:v>
                </c:pt>
                <c:pt idx="10">
                  <c:v>86713</c:v>
                </c:pt>
                <c:pt idx="11">
                  <c:v>18548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78688"/>
        <c:axId val="303878296"/>
      </c:lineChart>
      <c:catAx>
        <c:axId val="3038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878296"/>
        <c:crosses val="autoZero"/>
        <c:auto val="1"/>
        <c:lblAlgn val="ctr"/>
        <c:lblOffset val="100"/>
        <c:noMultiLvlLbl val="0"/>
      </c:catAx>
      <c:valAx>
        <c:axId val="303878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Views (per month)</a:t>
                </a:r>
                <a:endParaRPr lang="en-US" i="0"/>
              </a:p>
            </c:rich>
          </c:tx>
          <c:layout>
            <c:manualLayout>
              <c:xMode val="edge"/>
              <c:yMode val="edge"/>
              <c:x val="0"/>
              <c:y val="0.397753578082704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0387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40618285431698"/>
          <c:y val="0.29734966156557002"/>
          <c:w val="0.191365953311252"/>
          <c:h val="0.341883037254027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Followers: Foursquare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8.3180567449794698E-2"/>
          <c:w val="0.67137941090696995"/>
          <c:h val="0.794321720745921"/>
        </c:manualLayout>
      </c:layout>
      <c:lineChart>
        <c:grouping val="standard"/>
        <c:varyColors val="0"/>
        <c:ser>
          <c:idx val="1"/>
          <c:order val="0"/>
          <c:tx>
            <c:strRef>
              <c:f>Foursquare!$A$4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Foursquare!$BL$3:$BW$3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Foursquare!$BL$4:$BW$4</c:f>
              <c:numCache>
                <c:formatCode>#,##0</c:formatCode>
                <c:ptCount val="12"/>
                <c:pt idx="0">
                  <c:v>9617</c:v>
                </c:pt>
                <c:pt idx="1">
                  <c:v>9620</c:v>
                </c:pt>
                <c:pt idx="2">
                  <c:v>9620</c:v>
                </c:pt>
                <c:pt idx="3">
                  <c:v>9661</c:v>
                </c:pt>
                <c:pt idx="4">
                  <c:v>9614</c:v>
                </c:pt>
                <c:pt idx="5">
                  <c:v>9611</c:v>
                </c:pt>
                <c:pt idx="6">
                  <c:v>9604</c:v>
                </c:pt>
                <c:pt idx="7">
                  <c:v>9602</c:v>
                </c:pt>
                <c:pt idx="8">
                  <c:v>9593</c:v>
                </c:pt>
                <c:pt idx="9">
                  <c:v>9590</c:v>
                </c:pt>
                <c:pt idx="10">
                  <c:v>9590</c:v>
                </c:pt>
                <c:pt idx="11">
                  <c:v>9589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Foursquare!$A$5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Foursquare!$BL$3:$BW$3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Foursquare!$BL$5:$BW$5</c:f>
              <c:numCache>
                <c:formatCode>#,##0</c:formatCode>
                <c:ptCount val="12"/>
                <c:pt idx="0">
                  <c:v>12321</c:v>
                </c:pt>
                <c:pt idx="1">
                  <c:v>12320</c:v>
                </c:pt>
                <c:pt idx="2">
                  <c:v>12314</c:v>
                </c:pt>
                <c:pt idx="3">
                  <c:v>12362</c:v>
                </c:pt>
                <c:pt idx="4">
                  <c:v>12302</c:v>
                </c:pt>
                <c:pt idx="5">
                  <c:v>12300</c:v>
                </c:pt>
                <c:pt idx="6">
                  <c:v>12288</c:v>
                </c:pt>
                <c:pt idx="7">
                  <c:v>12283</c:v>
                </c:pt>
                <c:pt idx="8">
                  <c:v>12274</c:v>
                </c:pt>
                <c:pt idx="9">
                  <c:v>12270</c:v>
                </c:pt>
                <c:pt idx="10">
                  <c:v>12267</c:v>
                </c:pt>
                <c:pt idx="11">
                  <c:v>12266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75160"/>
        <c:axId val="303875944"/>
      </c:lineChart>
      <c:catAx>
        <c:axId val="30387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875944"/>
        <c:crosses val="autoZero"/>
        <c:auto val="1"/>
        <c:lblAlgn val="ctr"/>
        <c:lblOffset val="100"/>
        <c:noMultiLvlLbl val="0"/>
      </c:catAx>
      <c:valAx>
        <c:axId val="303875944"/>
        <c:scaling>
          <c:orientation val="minMax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Followers (cumulative)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3875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Check-ins: Foursquare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8.3180567449794698E-2"/>
          <c:w val="0.68116821196166999"/>
          <c:h val="0.79635728008222195"/>
        </c:manualLayout>
      </c:layout>
      <c:lineChart>
        <c:grouping val="standard"/>
        <c:varyColors val="0"/>
        <c:ser>
          <c:idx val="1"/>
          <c:order val="0"/>
          <c:tx>
            <c:strRef>
              <c:f>Foursquare!$A$12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Foursquare!$BL$11:$BW$11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Foursquare!$BL$12:$BW$12</c:f>
              <c:numCache>
                <c:formatCode>#,##0</c:formatCode>
                <c:ptCount val="12"/>
                <c:pt idx="0">
                  <c:v>35064</c:v>
                </c:pt>
                <c:pt idx="1">
                  <c:v>35332</c:v>
                </c:pt>
                <c:pt idx="2">
                  <c:v>35565</c:v>
                </c:pt>
                <c:pt idx="3">
                  <c:v>35990</c:v>
                </c:pt>
                <c:pt idx="4">
                  <c:v>36576</c:v>
                </c:pt>
                <c:pt idx="5">
                  <c:v>37143</c:v>
                </c:pt>
                <c:pt idx="6">
                  <c:v>37701</c:v>
                </c:pt>
                <c:pt idx="7">
                  <c:v>38277</c:v>
                </c:pt>
                <c:pt idx="8">
                  <c:v>38730</c:v>
                </c:pt>
                <c:pt idx="9">
                  <c:v>39159</c:v>
                </c:pt>
                <c:pt idx="10">
                  <c:v>40132</c:v>
                </c:pt>
                <c:pt idx="11">
                  <c:v>40742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Foursquare!$A$13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Foursquare!$BL$11:$BW$11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Foursquare!$BL$13:$BW$13</c:f>
              <c:numCache>
                <c:formatCode>#,##0</c:formatCode>
                <c:ptCount val="12"/>
                <c:pt idx="0">
                  <c:v>42154</c:v>
                </c:pt>
                <c:pt idx="1">
                  <c:v>42551</c:v>
                </c:pt>
                <c:pt idx="2">
                  <c:v>42898</c:v>
                </c:pt>
                <c:pt idx="3">
                  <c:v>43401</c:v>
                </c:pt>
                <c:pt idx="4">
                  <c:v>43943</c:v>
                </c:pt>
                <c:pt idx="5">
                  <c:v>44525</c:v>
                </c:pt>
                <c:pt idx="6">
                  <c:v>45110</c:v>
                </c:pt>
                <c:pt idx="7">
                  <c:v>45858</c:v>
                </c:pt>
                <c:pt idx="8">
                  <c:v>46464</c:v>
                </c:pt>
                <c:pt idx="9">
                  <c:v>47230</c:v>
                </c:pt>
                <c:pt idx="10">
                  <c:v>48310</c:v>
                </c:pt>
                <c:pt idx="11">
                  <c:v>49006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75552"/>
        <c:axId val="303879864"/>
      </c:lineChart>
      <c:catAx>
        <c:axId val="3038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879864"/>
        <c:crosses val="autoZero"/>
        <c:auto val="1"/>
        <c:lblAlgn val="ctr"/>
        <c:lblOffset val="100"/>
        <c:noMultiLvlLbl val="0"/>
      </c:catAx>
      <c:valAx>
        <c:axId val="303879864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Check-ins (all-time)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387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Followers: Twitter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Twitter!$A$5</c:f>
              <c:strCache>
                <c:ptCount val="1"/>
                <c:pt idx="0">
                  <c:v>archivespres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Twitter!$BL$5:$BW$5</c:f>
              <c:numCache>
                <c:formatCode>#,##0</c:formatCode>
                <c:ptCount val="12"/>
                <c:pt idx="0">
                  <c:v>4439</c:v>
                </c:pt>
                <c:pt idx="1">
                  <c:v>4514</c:v>
                </c:pt>
                <c:pt idx="2">
                  <c:v>4611</c:v>
                </c:pt>
                <c:pt idx="3">
                  <c:v>4677</c:v>
                </c:pt>
                <c:pt idx="4">
                  <c:v>4733</c:v>
                </c:pt>
                <c:pt idx="5">
                  <c:v>4815</c:v>
                </c:pt>
                <c:pt idx="6">
                  <c:v>4935</c:v>
                </c:pt>
                <c:pt idx="7">
                  <c:v>5000</c:v>
                </c:pt>
                <c:pt idx="8">
                  <c:v>5149</c:v>
                </c:pt>
                <c:pt idx="9">
                  <c:v>5252</c:v>
                </c:pt>
                <c:pt idx="10">
                  <c:v>5347</c:v>
                </c:pt>
                <c:pt idx="11">
                  <c:v>5441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Twitter!$A$6</c:f>
              <c:strCache>
                <c:ptCount val="1"/>
                <c:pt idx="0">
                  <c:v>dferriero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Twitter!$BL$6:$BW$6</c:f>
              <c:numCache>
                <c:formatCode>#,##0</c:formatCode>
                <c:ptCount val="12"/>
                <c:pt idx="0">
                  <c:v>3533</c:v>
                </c:pt>
                <c:pt idx="1">
                  <c:v>3558</c:v>
                </c:pt>
                <c:pt idx="2">
                  <c:v>3592</c:v>
                </c:pt>
                <c:pt idx="3">
                  <c:v>3631</c:v>
                </c:pt>
                <c:pt idx="4">
                  <c:v>3652</c:v>
                </c:pt>
                <c:pt idx="5">
                  <c:v>3678</c:v>
                </c:pt>
                <c:pt idx="6">
                  <c:v>3712</c:v>
                </c:pt>
                <c:pt idx="7">
                  <c:v>3769</c:v>
                </c:pt>
                <c:pt idx="8">
                  <c:v>3812</c:v>
                </c:pt>
                <c:pt idx="9">
                  <c:v>3838</c:v>
                </c:pt>
                <c:pt idx="10">
                  <c:v>3883</c:v>
                </c:pt>
                <c:pt idx="11">
                  <c:v>3922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Twitter!$A$7</c:f>
              <c:strCache>
                <c:ptCount val="1"/>
                <c:pt idx="0">
                  <c:v>Discovercivwar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Twitter!$BL$7:$BW$7</c:f>
              <c:numCache>
                <c:formatCode>#,##0</c:formatCode>
                <c:ptCount val="12"/>
                <c:pt idx="0">
                  <c:v>7305</c:v>
                </c:pt>
                <c:pt idx="1">
                  <c:v>7314</c:v>
                </c:pt>
                <c:pt idx="2">
                  <c:v>7375</c:v>
                </c:pt>
                <c:pt idx="3">
                  <c:v>7670</c:v>
                </c:pt>
                <c:pt idx="4">
                  <c:v>7880</c:v>
                </c:pt>
                <c:pt idx="5">
                  <c:v>7922</c:v>
                </c:pt>
                <c:pt idx="6">
                  <c:v>7913</c:v>
                </c:pt>
                <c:pt idx="7">
                  <c:v>7897</c:v>
                </c:pt>
                <c:pt idx="8">
                  <c:v>7887</c:v>
                </c:pt>
                <c:pt idx="9">
                  <c:v>7872</c:v>
                </c:pt>
                <c:pt idx="10">
                  <c:v>7856</c:v>
                </c:pt>
                <c:pt idx="11">
                  <c:v>7844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Twitter!$A$8</c:f>
              <c:strCache>
                <c:ptCount val="1"/>
                <c:pt idx="0">
                  <c:v>DocsTeach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Twitter!$BL$8:$BW$8</c:f>
              <c:numCache>
                <c:formatCode>#,##0</c:formatCode>
                <c:ptCount val="12"/>
                <c:pt idx="0">
                  <c:v>8310</c:v>
                </c:pt>
                <c:pt idx="1">
                  <c:v>8448</c:v>
                </c:pt>
                <c:pt idx="2">
                  <c:v>8636</c:v>
                </c:pt>
                <c:pt idx="3">
                  <c:v>8866</c:v>
                </c:pt>
                <c:pt idx="4">
                  <c:v>9065</c:v>
                </c:pt>
                <c:pt idx="5">
                  <c:v>9339</c:v>
                </c:pt>
                <c:pt idx="6">
                  <c:v>9813</c:v>
                </c:pt>
                <c:pt idx="7">
                  <c:v>10104</c:v>
                </c:pt>
                <c:pt idx="8">
                  <c:v>10489</c:v>
                </c:pt>
                <c:pt idx="9">
                  <c:v>10842</c:v>
                </c:pt>
                <c:pt idx="10">
                  <c:v>11107</c:v>
                </c:pt>
                <c:pt idx="11">
                  <c:v>11496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Twitter!$A$9</c:f>
              <c:strCache>
                <c:ptCount val="1"/>
                <c:pt idx="0">
                  <c:v>ElectoralCollge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Twitter!$BL$9:$BW$9</c:f>
              <c:numCache>
                <c:formatCode>#,##0</c:formatCode>
                <c:ptCount val="12"/>
                <c:pt idx="0">
                  <c:v>2363</c:v>
                </c:pt>
                <c:pt idx="1">
                  <c:v>2381</c:v>
                </c:pt>
                <c:pt idx="2">
                  <c:v>2421</c:v>
                </c:pt>
                <c:pt idx="3">
                  <c:v>2473</c:v>
                </c:pt>
                <c:pt idx="4">
                  <c:v>2500</c:v>
                </c:pt>
                <c:pt idx="5">
                  <c:v>2538</c:v>
                </c:pt>
                <c:pt idx="6">
                  <c:v>2578</c:v>
                </c:pt>
                <c:pt idx="7">
                  <c:v>2614</c:v>
                </c:pt>
                <c:pt idx="8">
                  <c:v>2673</c:v>
                </c:pt>
                <c:pt idx="9">
                  <c:v>2722</c:v>
                </c:pt>
                <c:pt idx="10">
                  <c:v>2909</c:v>
                </c:pt>
                <c:pt idx="11">
                  <c:v>7154</c:v>
                </c:pt>
              </c:numCache>
            </c:numRef>
          </c:val>
          <c:smooth val="0"/>
        </c:ser>
        <c:ser>
          <c:idx val="22"/>
          <c:order val="5"/>
          <c:tx>
            <c:strRef>
              <c:f>Twitter!$A$10</c:f>
              <c:strCache>
                <c:ptCount val="1"/>
                <c:pt idx="0">
                  <c:v>FedRegister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Twitter!$BL$10:$BW$10</c:f>
              <c:numCache>
                <c:formatCode>#,##0</c:formatCode>
                <c:ptCount val="12"/>
                <c:pt idx="0">
                  <c:v>9144</c:v>
                </c:pt>
                <c:pt idx="1">
                  <c:v>9249</c:v>
                </c:pt>
                <c:pt idx="2">
                  <c:v>9345</c:v>
                </c:pt>
                <c:pt idx="3">
                  <c:v>9446</c:v>
                </c:pt>
                <c:pt idx="4">
                  <c:v>9519</c:v>
                </c:pt>
                <c:pt idx="5">
                  <c:v>9627</c:v>
                </c:pt>
                <c:pt idx="6">
                  <c:v>9733</c:v>
                </c:pt>
                <c:pt idx="7">
                  <c:v>9832</c:v>
                </c:pt>
                <c:pt idx="8">
                  <c:v>10022</c:v>
                </c:pt>
                <c:pt idx="9">
                  <c:v>10140</c:v>
                </c:pt>
                <c:pt idx="10">
                  <c:v>10266</c:v>
                </c:pt>
                <c:pt idx="11">
                  <c:v>10785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Twitter!$A$11</c:f>
              <c:strCache>
                <c:ptCount val="1"/>
                <c:pt idx="0">
                  <c:v>FOIA_Ombuds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Twitter!$BL$11:$BW$11</c:f>
              <c:numCache>
                <c:formatCode>#,##0</c:formatCode>
                <c:ptCount val="12"/>
                <c:pt idx="0">
                  <c:v>400</c:v>
                </c:pt>
                <c:pt idx="1">
                  <c:v>444</c:v>
                </c:pt>
                <c:pt idx="2">
                  <c:v>477</c:v>
                </c:pt>
                <c:pt idx="3">
                  <c:v>541</c:v>
                </c:pt>
                <c:pt idx="4">
                  <c:v>581</c:v>
                </c:pt>
                <c:pt idx="5">
                  <c:v>623</c:v>
                </c:pt>
                <c:pt idx="6">
                  <c:v>693</c:v>
                </c:pt>
                <c:pt idx="7">
                  <c:v>737</c:v>
                </c:pt>
                <c:pt idx="8">
                  <c:v>774</c:v>
                </c:pt>
                <c:pt idx="9">
                  <c:v>815</c:v>
                </c:pt>
                <c:pt idx="10">
                  <c:v>850</c:v>
                </c:pt>
                <c:pt idx="11">
                  <c:v>933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Twitter!$A$12</c:f>
              <c:strCache>
                <c:ptCount val="1"/>
                <c:pt idx="0">
                  <c:v>NARAMediaLabs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Twitter!$BL$12:$BW$12</c:f>
              <c:numCache>
                <c:formatCode>#,##0</c:formatCode>
                <c:ptCount val="12"/>
                <c:pt idx="0">
                  <c:v>1463</c:v>
                </c:pt>
                <c:pt idx="1">
                  <c:v>1506</c:v>
                </c:pt>
                <c:pt idx="2">
                  <c:v>1553</c:v>
                </c:pt>
                <c:pt idx="3">
                  <c:v>1593</c:v>
                </c:pt>
                <c:pt idx="4">
                  <c:v>1629</c:v>
                </c:pt>
                <c:pt idx="5">
                  <c:v>1656</c:v>
                </c:pt>
                <c:pt idx="6">
                  <c:v>1702</c:v>
                </c:pt>
                <c:pt idx="7">
                  <c:v>1724</c:v>
                </c:pt>
                <c:pt idx="8">
                  <c:v>1761</c:v>
                </c:pt>
                <c:pt idx="9">
                  <c:v>1784</c:v>
                </c:pt>
                <c:pt idx="10">
                  <c:v>1808</c:v>
                </c:pt>
                <c:pt idx="11">
                  <c:v>1825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Twitter!$A$13</c:f>
              <c:strCache>
                <c:ptCount val="1"/>
                <c:pt idx="0">
                  <c:v>NARA_ RecMgmt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Twitter!$BL$13:$BW$13</c:f>
              <c:numCache>
                <c:formatCode>#,##0</c:formatCode>
                <c:ptCount val="12"/>
                <c:pt idx="0">
                  <c:v>5912</c:v>
                </c:pt>
                <c:pt idx="1">
                  <c:v>5952</c:v>
                </c:pt>
                <c:pt idx="2">
                  <c:v>5982</c:v>
                </c:pt>
                <c:pt idx="3">
                  <c:v>6006</c:v>
                </c:pt>
                <c:pt idx="4">
                  <c:v>6047</c:v>
                </c:pt>
                <c:pt idx="5">
                  <c:v>6062</c:v>
                </c:pt>
                <c:pt idx="6">
                  <c:v>6080</c:v>
                </c:pt>
                <c:pt idx="7">
                  <c:v>6086</c:v>
                </c:pt>
                <c:pt idx="8">
                  <c:v>6150</c:v>
                </c:pt>
                <c:pt idx="9">
                  <c:v>6191</c:v>
                </c:pt>
                <c:pt idx="10">
                  <c:v>6242</c:v>
                </c:pt>
                <c:pt idx="11">
                  <c:v>6335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Twitter!$A$14</c:f>
              <c:strCache>
                <c:ptCount val="1"/>
                <c:pt idx="0">
                  <c:v>SNACcooperative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Twitter!$BL$14:$BW$14</c:f>
              <c:numCache>
                <c:formatCode>#,##0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109</c:v>
                </c:pt>
                <c:pt idx="3">
                  <c:v>112</c:v>
                </c:pt>
                <c:pt idx="4">
                  <c:v>126</c:v>
                </c:pt>
                <c:pt idx="5">
                  <c:v>139</c:v>
                </c:pt>
                <c:pt idx="6">
                  <c:v>144</c:v>
                </c:pt>
                <c:pt idx="7">
                  <c:v>148</c:v>
                </c:pt>
                <c:pt idx="8">
                  <c:v>157</c:v>
                </c:pt>
                <c:pt idx="9">
                  <c:v>159</c:v>
                </c:pt>
                <c:pt idx="10">
                  <c:v>161</c:v>
                </c:pt>
                <c:pt idx="11">
                  <c:v>166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Twitter!$A$15</c:f>
              <c:strCache>
                <c:ptCount val="1"/>
                <c:pt idx="0">
                  <c:v>TodaysDocument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Twitter!$BL$15:$BW$15</c:f>
              <c:numCache>
                <c:formatCode>#,##0</c:formatCode>
                <c:ptCount val="12"/>
                <c:pt idx="0">
                  <c:v>27579</c:v>
                </c:pt>
                <c:pt idx="1">
                  <c:v>28099</c:v>
                </c:pt>
                <c:pt idx="2">
                  <c:v>28609</c:v>
                </c:pt>
                <c:pt idx="3">
                  <c:v>29251</c:v>
                </c:pt>
                <c:pt idx="4">
                  <c:v>29680</c:v>
                </c:pt>
                <c:pt idx="5">
                  <c:v>30187</c:v>
                </c:pt>
                <c:pt idx="6">
                  <c:v>30769</c:v>
                </c:pt>
                <c:pt idx="7">
                  <c:v>31241</c:v>
                </c:pt>
                <c:pt idx="8">
                  <c:v>31949</c:v>
                </c:pt>
                <c:pt idx="9">
                  <c:v>32616</c:v>
                </c:pt>
                <c:pt idx="10">
                  <c:v>33198</c:v>
                </c:pt>
                <c:pt idx="11">
                  <c:v>33955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Twitter!$A$16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Twitter!$BL$16:$BW$16</c:f>
              <c:numCache>
                <c:formatCode>#,##0</c:formatCode>
                <c:ptCount val="12"/>
                <c:pt idx="0">
                  <c:v>84917</c:v>
                </c:pt>
                <c:pt idx="1">
                  <c:v>86651</c:v>
                </c:pt>
                <c:pt idx="2">
                  <c:v>88464</c:v>
                </c:pt>
                <c:pt idx="3">
                  <c:v>90144</c:v>
                </c:pt>
                <c:pt idx="4">
                  <c:v>91112</c:v>
                </c:pt>
                <c:pt idx="5">
                  <c:v>92533</c:v>
                </c:pt>
                <c:pt idx="6">
                  <c:v>94071</c:v>
                </c:pt>
                <c:pt idx="7">
                  <c:v>95363</c:v>
                </c:pt>
                <c:pt idx="8">
                  <c:v>97098</c:v>
                </c:pt>
                <c:pt idx="9">
                  <c:v>99280</c:v>
                </c:pt>
                <c:pt idx="10">
                  <c:v>101795</c:v>
                </c:pt>
                <c:pt idx="11">
                  <c:v>107575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Twitter!$A$17</c:f>
              <c:strCache>
                <c:ptCount val="1"/>
                <c:pt idx="0">
                  <c:v>ArchivesInnov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Twitter!$BL$17:$BW$17</c:f>
            </c:numRef>
          </c:val>
          <c:smooth val="0"/>
        </c:ser>
        <c:ser>
          <c:idx val="13"/>
          <c:order val="13"/>
          <c:tx>
            <c:strRef>
              <c:f>Twitter!$A$18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Twitter!$BL$18:$BW$18</c:f>
            </c:numRef>
          </c:val>
          <c:smooth val="0"/>
        </c:ser>
        <c:ser>
          <c:idx val="14"/>
          <c:order val="14"/>
          <c:tx>
            <c:strRef>
              <c:f>Twitter!$A$19</c:f>
              <c:strCache>
                <c:ptCount val="1"/>
                <c:pt idx="0">
                  <c:v>ThisisArchives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Twitter!$BL$19:$BW$19</c:f>
              <c:numCache>
                <c:formatCode>#,##0</c:formatCode>
                <c:ptCount val="12"/>
                <c:pt idx="0">
                  <c:v>1600</c:v>
                </c:pt>
                <c:pt idx="1">
                  <c:v>2082</c:v>
                </c:pt>
                <c:pt idx="2">
                  <c:v>2396</c:v>
                </c:pt>
                <c:pt idx="3">
                  <c:v>2556</c:v>
                </c:pt>
                <c:pt idx="4">
                  <c:v>2678</c:v>
                </c:pt>
                <c:pt idx="5">
                  <c:v>2809</c:v>
                </c:pt>
                <c:pt idx="6">
                  <c:v>1656</c:v>
                </c:pt>
                <c:pt idx="7">
                  <c:v>3122</c:v>
                </c:pt>
                <c:pt idx="8">
                  <c:v>3288</c:v>
                </c:pt>
                <c:pt idx="9">
                  <c:v>3425</c:v>
                </c:pt>
                <c:pt idx="10">
                  <c:v>3565</c:v>
                </c:pt>
                <c:pt idx="11">
                  <c:v>3668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Twitter!$A$20</c:f>
              <c:strCache>
                <c:ptCount val="1"/>
                <c:pt idx="0">
                  <c:v>bush41library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Twitter!$BL$20:$BW$20</c:f>
              <c:numCache>
                <c:formatCode>#,##0</c:formatCode>
                <c:ptCount val="12"/>
                <c:pt idx="0">
                  <c:v>25127</c:v>
                </c:pt>
                <c:pt idx="1">
                  <c:v>25652</c:v>
                </c:pt>
                <c:pt idx="2">
                  <c:v>26158</c:v>
                </c:pt>
                <c:pt idx="3">
                  <c:v>26609</c:v>
                </c:pt>
                <c:pt idx="4">
                  <c:v>26977</c:v>
                </c:pt>
                <c:pt idx="5">
                  <c:v>27553</c:v>
                </c:pt>
                <c:pt idx="6">
                  <c:v>28089</c:v>
                </c:pt>
                <c:pt idx="7">
                  <c:v>28529</c:v>
                </c:pt>
                <c:pt idx="8">
                  <c:v>29074</c:v>
                </c:pt>
                <c:pt idx="9">
                  <c:v>29510</c:v>
                </c:pt>
                <c:pt idx="10">
                  <c:v>29910</c:v>
                </c:pt>
                <c:pt idx="11">
                  <c:v>30604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Twitter!$A$21</c:f>
              <c:strCache>
                <c:ptCount val="1"/>
                <c:pt idx="0">
                  <c:v>CarterLibrary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Twitter!$BL$21:$BW$21</c:f>
              <c:numCache>
                <c:formatCode>#,##0</c:formatCode>
                <c:ptCount val="12"/>
                <c:pt idx="0">
                  <c:v>15648</c:v>
                </c:pt>
                <c:pt idx="1">
                  <c:v>15979</c:v>
                </c:pt>
                <c:pt idx="2">
                  <c:v>16331</c:v>
                </c:pt>
                <c:pt idx="3">
                  <c:v>16797</c:v>
                </c:pt>
                <c:pt idx="4">
                  <c:v>17202</c:v>
                </c:pt>
                <c:pt idx="5">
                  <c:v>17841</c:v>
                </c:pt>
                <c:pt idx="6">
                  <c:v>18712</c:v>
                </c:pt>
                <c:pt idx="7">
                  <c:v>19608</c:v>
                </c:pt>
                <c:pt idx="8">
                  <c:v>20602</c:v>
                </c:pt>
                <c:pt idx="9">
                  <c:v>21440</c:v>
                </c:pt>
                <c:pt idx="10">
                  <c:v>22142</c:v>
                </c:pt>
                <c:pt idx="11">
                  <c:v>23289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Twitter!$A$22</c:f>
              <c:strCache>
                <c:ptCount val="1"/>
                <c:pt idx="0">
                  <c:v>IkeLibrary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Twitter!$BL$22:$BW$22</c:f>
              <c:numCache>
                <c:formatCode>#,##0</c:formatCode>
                <c:ptCount val="12"/>
                <c:pt idx="0">
                  <c:v>9674</c:v>
                </c:pt>
                <c:pt idx="1">
                  <c:v>9899</c:v>
                </c:pt>
                <c:pt idx="2">
                  <c:v>10154</c:v>
                </c:pt>
                <c:pt idx="3">
                  <c:v>10483</c:v>
                </c:pt>
                <c:pt idx="4">
                  <c:v>10712</c:v>
                </c:pt>
                <c:pt idx="5">
                  <c:v>11112</c:v>
                </c:pt>
                <c:pt idx="6">
                  <c:v>11610</c:v>
                </c:pt>
                <c:pt idx="7">
                  <c:v>12080</c:v>
                </c:pt>
                <c:pt idx="8">
                  <c:v>12609</c:v>
                </c:pt>
                <c:pt idx="9">
                  <c:v>13062</c:v>
                </c:pt>
                <c:pt idx="10">
                  <c:v>13520</c:v>
                </c:pt>
                <c:pt idx="11">
                  <c:v>14345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Twitter!$A$23</c:f>
              <c:strCache>
                <c:ptCount val="1"/>
                <c:pt idx="0">
                  <c:v>FDRLibrary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Twitter!$BL$23:$BW$23</c:f>
              <c:numCache>
                <c:formatCode>#,##0</c:formatCode>
                <c:ptCount val="12"/>
                <c:pt idx="0">
                  <c:v>9245</c:v>
                </c:pt>
                <c:pt idx="1">
                  <c:v>9514</c:v>
                </c:pt>
                <c:pt idx="2">
                  <c:v>9835</c:v>
                </c:pt>
                <c:pt idx="3">
                  <c:v>10188</c:v>
                </c:pt>
                <c:pt idx="4">
                  <c:v>10471</c:v>
                </c:pt>
                <c:pt idx="5">
                  <c:v>10952</c:v>
                </c:pt>
                <c:pt idx="6">
                  <c:v>11601</c:v>
                </c:pt>
                <c:pt idx="7">
                  <c:v>12108</c:v>
                </c:pt>
                <c:pt idx="8">
                  <c:v>12728</c:v>
                </c:pt>
                <c:pt idx="9">
                  <c:v>13260</c:v>
                </c:pt>
                <c:pt idx="10">
                  <c:v>13745</c:v>
                </c:pt>
                <c:pt idx="11">
                  <c:v>14461</c:v>
                </c:pt>
              </c:numCache>
            </c:numRef>
          </c:val>
          <c:smooth val="0"/>
        </c:ser>
        <c:ser>
          <c:idx val="29"/>
          <c:order val="19"/>
          <c:tx>
            <c:strRef>
              <c:f>Twitter!$A$24</c:f>
              <c:strCache>
                <c:ptCount val="1"/>
                <c:pt idx="0">
                  <c:v>GWBlibrary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Twitter!$BL$24:$BW$24</c:f>
              <c:numCache>
                <c:formatCode>#,##0</c:formatCode>
                <c:ptCount val="12"/>
                <c:pt idx="0">
                  <c:v>15124</c:v>
                </c:pt>
                <c:pt idx="1">
                  <c:v>15345</c:v>
                </c:pt>
                <c:pt idx="2">
                  <c:v>15576</c:v>
                </c:pt>
                <c:pt idx="3">
                  <c:v>15921</c:v>
                </c:pt>
                <c:pt idx="4">
                  <c:v>16076</c:v>
                </c:pt>
                <c:pt idx="5">
                  <c:v>16294</c:v>
                </c:pt>
                <c:pt idx="6">
                  <c:v>16887</c:v>
                </c:pt>
                <c:pt idx="7">
                  <c:v>17379</c:v>
                </c:pt>
                <c:pt idx="8">
                  <c:v>17840</c:v>
                </c:pt>
                <c:pt idx="9">
                  <c:v>18317</c:v>
                </c:pt>
                <c:pt idx="10">
                  <c:v>18757</c:v>
                </c:pt>
                <c:pt idx="11">
                  <c:v>19690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Twitter!$A$25</c:f>
              <c:strCache>
                <c:ptCount val="1"/>
                <c:pt idx="0">
                  <c:v>IkeandHarry2012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Twitter!$BL$25:$BW$25</c:f>
              <c:numCache>
                <c:formatCode>#,##0</c:formatCode>
                <c:ptCount val="12"/>
                <c:pt idx="0">
                  <c:v>660</c:v>
                </c:pt>
                <c:pt idx="1">
                  <c:v>659</c:v>
                </c:pt>
                <c:pt idx="2">
                  <c:v>659</c:v>
                </c:pt>
                <c:pt idx="3">
                  <c:v>663</c:v>
                </c:pt>
                <c:pt idx="4">
                  <c:v>664</c:v>
                </c:pt>
                <c:pt idx="5">
                  <c:v>661</c:v>
                </c:pt>
                <c:pt idx="6">
                  <c:v>662</c:v>
                </c:pt>
                <c:pt idx="7">
                  <c:v>662</c:v>
                </c:pt>
                <c:pt idx="8">
                  <c:v>665</c:v>
                </c:pt>
                <c:pt idx="9">
                  <c:v>663</c:v>
                </c:pt>
                <c:pt idx="10">
                  <c:v>662</c:v>
                </c:pt>
                <c:pt idx="11">
                  <c:v>664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Twitter!$A$26</c:f>
              <c:strCache>
                <c:ptCount val="1"/>
                <c:pt idx="0">
                  <c:v>HooverPresLib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Twitter!$BL$26:$BW$26</c:f>
              <c:numCache>
                <c:formatCode>#,##0</c:formatCode>
                <c:ptCount val="12"/>
                <c:pt idx="0">
                  <c:v>157</c:v>
                </c:pt>
                <c:pt idx="1">
                  <c:v>220</c:v>
                </c:pt>
                <c:pt idx="2">
                  <c:v>285</c:v>
                </c:pt>
                <c:pt idx="3">
                  <c:v>366</c:v>
                </c:pt>
                <c:pt idx="4">
                  <c:v>432</c:v>
                </c:pt>
                <c:pt idx="5">
                  <c:v>501</c:v>
                </c:pt>
                <c:pt idx="6">
                  <c:v>646</c:v>
                </c:pt>
                <c:pt idx="7">
                  <c:v>794</c:v>
                </c:pt>
                <c:pt idx="8">
                  <c:v>976</c:v>
                </c:pt>
                <c:pt idx="9">
                  <c:v>1112</c:v>
                </c:pt>
                <c:pt idx="10">
                  <c:v>1236</c:v>
                </c:pt>
                <c:pt idx="11">
                  <c:v>1417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Twitter!$A$27</c:f>
              <c:strCache>
                <c:ptCount val="1"/>
                <c:pt idx="0">
                  <c:v>JFKLibrary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Twitter!$BL$27:$BW$27</c:f>
              <c:numCache>
                <c:formatCode>#,##0</c:formatCode>
                <c:ptCount val="12"/>
                <c:pt idx="0">
                  <c:v>37112</c:v>
                </c:pt>
                <c:pt idx="1">
                  <c:v>37498</c:v>
                </c:pt>
                <c:pt idx="2">
                  <c:v>37953</c:v>
                </c:pt>
                <c:pt idx="3">
                  <c:v>38487</c:v>
                </c:pt>
                <c:pt idx="4">
                  <c:v>38909</c:v>
                </c:pt>
                <c:pt idx="5">
                  <c:v>39642</c:v>
                </c:pt>
                <c:pt idx="6">
                  <c:v>40427</c:v>
                </c:pt>
                <c:pt idx="7">
                  <c:v>41097</c:v>
                </c:pt>
                <c:pt idx="8">
                  <c:v>41860</c:v>
                </c:pt>
                <c:pt idx="9">
                  <c:v>42467</c:v>
                </c:pt>
                <c:pt idx="10">
                  <c:v>42899</c:v>
                </c:pt>
                <c:pt idx="11">
                  <c:v>44134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Twitter!$A$28</c:f>
              <c:strCache>
                <c:ptCount val="1"/>
                <c:pt idx="0">
                  <c:v>JFK 1962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Twitter!$BL$28:$BW$28</c:f>
            </c:numRef>
          </c:val>
          <c:smooth val="0"/>
        </c:ser>
        <c:ser>
          <c:idx val="26"/>
          <c:order val="24"/>
          <c:tx>
            <c:strRef>
              <c:f>Twitter!$A$29</c:f>
              <c:strCache>
                <c:ptCount val="1"/>
                <c:pt idx="0">
                  <c:v>JFK 1961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Twitter!$BL$29:$BW$29</c:f>
            </c:numRef>
          </c:val>
          <c:smooth val="0"/>
        </c:ser>
        <c:ser>
          <c:idx val="19"/>
          <c:order val="25"/>
          <c:tx>
            <c:strRef>
              <c:f>Twitter!$A$30</c:f>
              <c:strCache>
                <c:ptCount val="1"/>
                <c:pt idx="0">
                  <c:v>JFK 1960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Twitter!$BL$30:$BW$30</c:f>
            </c:numRef>
          </c:val>
          <c:smooth val="0"/>
        </c:ser>
        <c:ser>
          <c:idx val="27"/>
          <c:order val="26"/>
          <c:tx>
            <c:strRef>
              <c:f>Twitter!$A$31</c:f>
              <c:strCache>
                <c:ptCount val="1"/>
                <c:pt idx="0">
                  <c:v>LBJLibrary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Twitter!$BL$31:$BW$31</c:f>
              <c:numCache>
                <c:formatCode>#,##0</c:formatCode>
                <c:ptCount val="12"/>
                <c:pt idx="0">
                  <c:v>11765</c:v>
                </c:pt>
                <c:pt idx="1">
                  <c:v>11997</c:v>
                </c:pt>
                <c:pt idx="2">
                  <c:v>12263</c:v>
                </c:pt>
                <c:pt idx="3">
                  <c:v>12612</c:v>
                </c:pt>
                <c:pt idx="4">
                  <c:v>12913</c:v>
                </c:pt>
                <c:pt idx="5">
                  <c:v>13469</c:v>
                </c:pt>
                <c:pt idx="6">
                  <c:v>13951</c:v>
                </c:pt>
                <c:pt idx="7">
                  <c:v>14367</c:v>
                </c:pt>
                <c:pt idx="8">
                  <c:v>14926</c:v>
                </c:pt>
                <c:pt idx="9">
                  <c:v>15352</c:v>
                </c:pt>
                <c:pt idx="10">
                  <c:v>15775</c:v>
                </c:pt>
                <c:pt idx="11">
                  <c:v>16437</c:v>
                </c:pt>
              </c:numCache>
            </c:numRef>
          </c:val>
          <c:smooth val="0"/>
        </c:ser>
        <c:ser>
          <c:idx val="31"/>
          <c:order val="27"/>
          <c:tx>
            <c:strRef>
              <c:f>Twitter!$A$32</c:f>
              <c:strCache>
                <c:ptCount val="1"/>
                <c:pt idx="0">
                  <c:v>NixonLibrary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Twitter!$BL$32:$BW$32</c:f>
              <c:numCache>
                <c:formatCode>#,##0</c:formatCode>
                <c:ptCount val="12"/>
                <c:pt idx="0">
                  <c:v>282</c:v>
                </c:pt>
                <c:pt idx="1">
                  <c:v>389</c:v>
                </c:pt>
                <c:pt idx="2">
                  <c:v>520</c:v>
                </c:pt>
                <c:pt idx="3">
                  <c:v>709</c:v>
                </c:pt>
                <c:pt idx="4">
                  <c:v>796</c:v>
                </c:pt>
                <c:pt idx="5">
                  <c:v>947</c:v>
                </c:pt>
                <c:pt idx="6">
                  <c:v>1160</c:v>
                </c:pt>
                <c:pt idx="7">
                  <c:v>1381</c:v>
                </c:pt>
                <c:pt idx="8">
                  <c:v>1840</c:v>
                </c:pt>
                <c:pt idx="9">
                  <c:v>2081</c:v>
                </c:pt>
                <c:pt idx="10">
                  <c:v>2294</c:v>
                </c:pt>
                <c:pt idx="11">
                  <c:v>2616</c:v>
                </c:pt>
              </c:numCache>
            </c:numRef>
          </c:val>
          <c:smooth val="0"/>
        </c:ser>
        <c:ser>
          <c:idx val="20"/>
          <c:order val="28"/>
          <c:tx>
            <c:strRef>
              <c:f>Twitter!$A$33</c:f>
              <c:strCache>
                <c:ptCount val="1"/>
                <c:pt idx="0">
                  <c:v>RecordsofWomen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Twitter!$BL$33:$BW$33</c:f>
              <c:numCache>
                <c:formatCode>#,##0</c:formatCode>
                <c:ptCount val="12"/>
                <c:pt idx="11">
                  <c:v>64</c:v>
                </c:pt>
              </c:numCache>
            </c:numRef>
          </c:val>
          <c:smooth val="0"/>
        </c:ser>
        <c:ser>
          <c:idx val="21"/>
          <c:order val="29"/>
          <c:tx>
            <c:strRef>
              <c:f>Twitter!$A$34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Twitter!$BL$34:$BW$34</c:f>
              <c:numCache>
                <c:formatCode>#,##0</c:formatCode>
                <c:ptCount val="12"/>
                <c:pt idx="0">
                  <c:v>17172</c:v>
                </c:pt>
                <c:pt idx="1">
                  <c:v>17587</c:v>
                </c:pt>
                <c:pt idx="2">
                  <c:v>18083</c:v>
                </c:pt>
                <c:pt idx="3">
                  <c:v>18583</c:v>
                </c:pt>
                <c:pt idx="4">
                  <c:v>18969</c:v>
                </c:pt>
                <c:pt idx="5">
                  <c:v>19508</c:v>
                </c:pt>
                <c:pt idx="6">
                  <c:v>20151</c:v>
                </c:pt>
                <c:pt idx="7">
                  <c:v>20759</c:v>
                </c:pt>
                <c:pt idx="8">
                  <c:v>21432</c:v>
                </c:pt>
                <c:pt idx="9">
                  <c:v>22009</c:v>
                </c:pt>
                <c:pt idx="10">
                  <c:v>22571</c:v>
                </c:pt>
                <c:pt idx="11">
                  <c:v>23617</c:v>
                </c:pt>
              </c:numCache>
            </c:numRef>
          </c:val>
          <c:smooth val="0"/>
        </c:ser>
        <c:ser>
          <c:idx val="28"/>
          <c:order val="30"/>
          <c:tx>
            <c:strRef>
              <c:f>Twitter!$A$35</c:f>
              <c:strCache>
                <c:ptCount val="1"/>
                <c:pt idx="0">
                  <c:v>Reagan_Library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Twitter!$BL$35:$BW$35</c:f>
              <c:numCache>
                <c:formatCode>#,##0</c:formatCode>
                <c:ptCount val="12"/>
                <c:pt idx="0">
                  <c:v>2408</c:v>
                </c:pt>
                <c:pt idx="1">
                  <c:v>2531</c:v>
                </c:pt>
                <c:pt idx="2">
                  <c:v>2709</c:v>
                </c:pt>
                <c:pt idx="3">
                  <c:v>3216</c:v>
                </c:pt>
                <c:pt idx="4">
                  <c:v>3387</c:v>
                </c:pt>
                <c:pt idx="5">
                  <c:v>3661</c:v>
                </c:pt>
                <c:pt idx="6">
                  <c:v>4070</c:v>
                </c:pt>
                <c:pt idx="7">
                  <c:v>4504</c:v>
                </c:pt>
                <c:pt idx="8">
                  <c:v>5054</c:v>
                </c:pt>
                <c:pt idx="9">
                  <c:v>5442</c:v>
                </c:pt>
                <c:pt idx="10">
                  <c:v>5759</c:v>
                </c:pt>
                <c:pt idx="11">
                  <c:v>6401</c:v>
                </c:pt>
              </c:numCache>
            </c:numRef>
          </c:val>
          <c:smooth val="0"/>
        </c:ser>
        <c:ser>
          <c:idx val="0"/>
          <c:order val="31"/>
          <c:tx>
            <c:strRef>
              <c:f>Twitter!$A$36</c:f>
              <c:strCache>
                <c:ptCount val="1"/>
                <c:pt idx="0">
                  <c:v>TrumanLibrary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Twitter!$BL$36:$BW$36</c:f>
              <c:numCache>
                <c:formatCode>#,##0</c:formatCode>
                <c:ptCount val="12"/>
                <c:pt idx="0">
                  <c:v>4424</c:v>
                </c:pt>
                <c:pt idx="1">
                  <c:v>4591</c:v>
                </c:pt>
                <c:pt idx="2">
                  <c:v>4810</c:v>
                </c:pt>
                <c:pt idx="3">
                  <c:v>5086</c:v>
                </c:pt>
                <c:pt idx="4">
                  <c:v>5317</c:v>
                </c:pt>
                <c:pt idx="5">
                  <c:v>5777</c:v>
                </c:pt>
                <c:pt idx="6">
                  <c:v>6292</c:v>
                </c:pt>
                <c:pt idx="7">
                  <c:v>6728</c:v>
                </c:pt>
                <c:pt idx="8">
                  <c:v>7290</c:v>
                </c:pt>
                <c:pt idx="9">
                  <c:v>7685</c:v>
                </c:pt>
                <c:pt idx="10">
                  <c:v>8110</c:v>
                </c:pt>
                <c:pt idx="11">
                  <c:v>8882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Twitter!$A$37</c:f>
              <c:strCache>
                <c:ptCount val="1"/>
                <c:pt idx="0">
                  <c:v>WJCLibrary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Twitter!$BL$37:$BW$37</c:f>
              <c:numCache>
                <c:formatCode>#,##0</c:formatCode>
                <c:ptCount val="12"/>
                <c:pt idx="0">
                  <c:v>79746</c:v>
                </c:pt>
                <c:pt idx="1">
                  <c:v>80591</c:v>
                </c:pt>
                <c:pt idx="2">
                  <c:v>81424</c:v>
                </c:pt>
                <c:pt idx="3">
                  <c:v>81911</c:v>
                </c:pt>
                <c:pt idx="4">
                  <c:v>83143</c:v>
                </c:pt>
                <c:pt idx="5">
                  <c:v>84907</c:v>
                </c:pt>
                <c:pt idx="6">
                  <c:v>86478</c:v>
                </c:pt>
                <c:pt idx="7">
                  <c:v>87938</c:v>
                </c:pt>
                <c:pt idx="8">
                  <c:v>89422</c:v>
                </c:pt>
                <c:pt idx="9">
                  <c:v>90602</c:v>
                </c:pt>
                <c:pt idx="10">
                  <c:v>91444</c:v>
                </c:pt>
                <c:pt idx="11">
                  <c:v>92139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Twitter!$A$38</c:f>
              <c:strCache>
                <c:ptCount val="1"/>
                <c:pt idx="0">
                  <c:v>archivesNYC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Twitter!$BL$38:$BW$38</c:f>
              <c:numCache>
                <c:formatCode>#,##0</c:formatCode>
                <c:ptCount val="12"/>
                <c:pt idx="0">
                  <c:v>28</c:v>
                </c:pt>
                <c:pt idx="1">
                  <c:v>27</c:v>
                </c:pt>
                <c:pt idx="2">
                  <c:v>31</c:v>
                </c:pt>
                <c:pt idx="3">
                  <c:v>49</c:v>
                </c:pt>
                <c:pt idx="4">
                  <c:v>89</c:v>
                </c:pt>
                <c:pt idx="5">
                  <c:v>112</c:v>
                </c:pt>
                <c:pt idx="6">
                  <c:v>132</c:v>
                </c:pt>
                <c:pt idx="7">
                  <c:v>159</c:v>
                </c:pt>
                <c:pt idx="8">
                  <c:v>192</c:v>
                </c:pt>
                <c:pt idx="9">
                  <c:v>213</c:v>
                </c:pt>
                <c:pt idx="10">
                  <c:v>293</c:v>
                </c:pt>
                <c:pt idx="11">
                  <c:v>338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Twitter!$A$39</c:f>
              <c:strCache>
                <c:ptCount val="1"/>
                <c:pt idx="0">
                  <c:v>atlantaarchives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Twitter!$BL$39:$BW$39</c:f>
              <c:numCache>
                <c:formatCode>#,##0</c:formatCode>
                <c:ptCount val="12"/>
                <c:pt idx="0">
                  <c:v>1576</c:v>
                </c:pt>
                <c:pt idx="1">
                  <c:v>1594</c:v>
                </c:pt>
                <c:pt idx="2">
                  <c:v>1605</c:v>
                </c:pt>
                <c:pt idx="3">
                  <c:v>1612</c:v>
                </c:pt>
                <c:pt idx="4">
                  <c:v>1618</c:v>
                </c:pt>
                <c:pt idx="5">
                  <c:v>1615</c:v>
                </c:pt>
                <c:pt idx="6">
                  <c:v>1617</c:v>
                </c:pt>
                <c:pt idx="7">
                  <c:v>1616</c:v>
                </c:pt>
                <c:pt idx="8">
                  <c:v>1625</c:v>
                </c:pt>
                <c:pt idx="9">
                  <c:v>1627</c:v>
                </c:pt>
                <c:pt idx="10">
                  <c:v>1633</c:v>
                </c:pt>
                <c:pt idx="11">
                  <c:v>1645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Twitter!$A$40</c:f>
              <c:strCache>
                <c:ptCount val="1"/>
                <c:pt idx="0">
                  <c:v>boston_archives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Twitter!$BL$40:$BW$40</c:f>
              <c:numCache>
                <c:formatCode>#,##0</c:formatCode>
                <c:ptCount val="12"/>
                <c:pt idx="0">
                  <c:v>519</c:v>
                </c:pt>
                <c:pt idx="1">
                  <c:v>605</c:v>
                </c:pt>
                <c:pt idx="2">
                  <c:v>738</c:v>
                </c:pt>
                <c:pt idx="3">
                  <c:v>816</c:v>
                </c:pt>
                <c:pt idx="4">
                  <c:v>888</c:v>
                </c:pt>
                <c:pt idx="5">
                  <c:v>967</c:v>
                </c:pt>
                <c:pt idx="6">
                  <c:v>1082</c:v>
                </c:pt>
                <c:pt idx="7">
                  <c:v>1170</c:v>
                </c:pt>
                <c:pt idx="8">
                  <c:v>1311</c:v>
                </c:pt>
                <c:pt idx="9">
                  <c:v>1402</c:v>
                </c:pt>
                <c:pt idx="10">
                  <c:v>1486</c:v>
                </c:pt>
                <c:pt idx="11">
                  <c:v>1557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Twitter!$A$41</c:f>
              <c:strCache>
                <c:ptCount val="1"/>
                <c:pt idx="0">
                  <c:v>KCArchives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Twitter!$BL$41:$BW$41</c:f>
              <c:numCache>
                <c:formatCode>#,##0</c:formatCode>
                <c:ptCount val="12"/>
                <c:pt idx="0">
                  <c:v>1670</c:v>
                </c:pt>
                <c:pt idx="1">
                  <c:v>1700</c:v>
                </c:pt>
                <c:pt idx="2">
                  <c:v>1728</c:v>
                </c:pt>
                <c:pt idx="3">
                  <c:v>1751</c:v>
                </c:pt>
                <c:pt idx="4">
                  <c:v>1777</c:v>
                </c:pt>
                <c:pt idx="5">
                  <c:v>1796</c:v>
                </c:pt>
                <c:pt idx="6">
                  <c:v>1827</c:v>
                </c:pt>
                <c:pt idx="7">
                  <c:v>1853</c:v>
                </c:pt>
                <c:pt idx="8">
                  <c:v>1888</c:v>
                </c:pt>
                <c:pt idx="9">
                  <c:v>1927</c:v>
                </c:pt>
                <c:pt idx="10">
                  <c:v>1946</c:v>
                </c:pt>
                <c:pt idx="11">
                  <c:v>1982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Twitter!$A$42</c:f>
              <c:strCache>
                <c:ptCount val="1"/>
                <c:pt idx="0">
                  <c:v>CongressArchive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Twitter!$BL$42:$BW$42</c:f>
              <c:numCache>
                <c:formatCode>#,##0</c:formatCode>
                <c:ptCount val="12"/>
                <c:pt idx="0">
                  <c:v>3256</c:v>
                </c:pt>
                <c:pt idx="1">
                  <c:v>3465</c:v>
                </c:pt>
                <c:pt idx="2">
                  <c:v>3688</c:v>
                </c:pt>
                <c:pt idx="3">
                  <c:v>3808</c:v>
                </c:pt>
                <c:pt idx="4">
                  <c:v>3878</c:v>
                </c:pt>
                <c:pt idx="5">
                  <c:v>4031</c:v>
                </c:pt>
                <c:pt idx="6">
                  <c:v>4233</c:v>
                </c:pt>
                <c:pt idx="7">
                  <c:v>4403</c:v>
                </c:pt>
                <c:pt idx="8">
                  <c:v>4653</c:v>
                </c:pt>
                <c:pt idx="9">
                  <c:v>4854</c:v>
                </c:pt>
                <c:pt idx="10">
                  <c:v>5032</c:v>
                </c:pt>
                <c:pt idx="11">
                  <c:v>5344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Twitter!$A$43</c:f>
              <c:strCache>
                <c:ptCount val="1"/>
                <c:pt idx="0">
                  <c:v>NARAFRC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Twitter!$BL$43:$BW$43</c:f>
              <c:numCache>
                <c:formatCode>#,##0</c:formatCode>
                <c:ptCount val="12"/>
                <c:pt idx="0">
                  <c:v>447</c:v>
                </c:pt>
                <c:pt idx="1">
                  <c:v>455</c:v>
                </c:pt>
                <c:pt idx="2">
                  <c:v>461</c:v>
                </c:pt>
                <c:pt idx="3">
                  <c:v>461</c:v>
                </c:pt>
                <c:pt idx="4">
                  <c:v>466</c:v>
                </c:pt>
                <c:pt idx="5">
                  <c:v>466</c:v>
                </c:pt>
                <c:pt idx="6">
                  <c:v>473</c:v>
                </c:pt>
                <c:pt idx="7">
                  <c:v>476</c:v>
                </c:pt>
                <c:pt idx="8">
                  <c:v>474</c:v>
                </c:pt>
                <c:pt idx="9">
                  <c:v>479</c:v>
                </c:pt>
                <c:pt idx="10">
                  <c:v>487</c:v>
                </c:pt>
                <c:pt idx="11">
                  <c:v>494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Twitter!$A$44</c:f>
              <c:strCache>
                <c:ptCount val="1"/>
                <c:pt idx="0">
                  <c:v>StLouisArchives</c:v>
                </c:pt>
              </c:strCache>
            </c:strRef>
          </c:tx>
          <c:cat>
            <c:strRef>
              <c:f>Twitter!$BL$3:$BW$3</c:f>
              <c:strCache>
                <c:ptCount val="12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Twitter!$BL$44:$BW$44</c:f>
              <c:numCache>
                <c:formatCode>#,##0</c:formatCode>
                <c:ptCount val="12"/>
                <c:pt idx="0">
                  <c:v>139</c:v>
                </c:pt>
                <c:pt idx="1">
                  <c:v>142</c:v>
                </c:pt>
                <c:pt idx="2">
                  <c:v>145</c:v>
                </c:pt>
                <c:pt idx="3">
                  <c:v>148</c:v>
                </c:pt>
                <c:pt idx="4">
                  <c:v>154</c:v>
                </c:pt>
                <c:pt idx="5">
                  <c:v>158</c:v>
                </c:pt>
                <c:pt idx="6">
                  <c:v>163</c:v>
                </c:pt>
                <c:pt idx="7">
                  <c:v>163</c:v>
                </c:pt>
                <c:pt idx="8">
                  <c:v>166</c:v>
                </c:pt>
                <c:pt idx="9">
                  <c:v>183</c:v>
                </c:pt>
                <c:pt idx="10">
                  <c:v>197</c:v>
                </c:pt>
                <c:pt idx="11">
                  <c:v>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77120"/>
        <c:axId val="278960416"/>
      </c:lineChart>
      <c:catAx>
        <c:axId val="3038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8960416"/>
        <c:crosses val="autoZero"/>
        <c:auto val="1"/>
        <c:lblAlgn val="ctr"/>
        <c:lblOffset val="100"/>
        <c:noMultiLvlLbl val="0"/>
      </c:catAx>
      <c:valAx>
        <c:axId val="278960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followers  (cumulative)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387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12665403490095"/>
          <c:y val="5.1990153456658403E-2"/>
          <c:w val="0.14623362268316567"/>
          <c:h val="0.896019693086683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483396</xdr:colOff>
      <xdr:row>15</xdr:row>
      <xdr:rowOff>2374</xdr:rowOff>
    </xdr:from>
    <xdr:to>
      <xdr:col>86</xdr:col>
      <xdr:colOff>381001</xdr:colOff>
      <xdr:row>118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43368646" y="10806642"/>
    <xdr:ext cx="8674835" cy="7186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824260" y="18434843"/>
    <xdr:ext cx="8674835" cy="6297521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53292903" y="18253870"/>
    <xdr:ext cx="8674835" cy="629752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52427981" y="10691812"/>
    <xdr:ext cx="8674835" cy="7186083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50035355" y="10493375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338103" y="17668876"/>
    <xdr:ext cx="8674835" cy="629752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0230806" y="10558990"/>
    <xdr:ext cx="8674835" cy="663575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49506189" y="17406938"/>
    <xdr:ext cx="9239249" cy="7036594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307184</xdr:colOff>
      <xdr:row>21</xdr:row>
      <xdr:rowOff>138110</xdr:rowOff>
    </xdr:from>
    <xdr:to>
      <xdr:col>62</xdr:col>
      <xdr:colOff>511971</xdr:colOff>
      <xdr:row>51</xdr:row>
      <xdr:rowOff>109535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485773</xdr:colOff>
      <xdr:row>21</xdr:row>
      <xdr:rowOff>121441</xdr:rowOff>
    </xdr:from>
    <xdr:to>
      <xdr:col>77</xdr:col>
      <xdr:colOff>321467</xdr:colOff>
      <xdr:row>51</xdr:row>
      <xdr:rowOff>59530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en-US"/>
            <a:t>iTunes U Page Views and Subscriptions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447675</xdr:colOff>
      <xdr:row>8</xdr:row>
      <xdr:rowOff>38100</xdr:rowOff>
    </xdr:from>
    <xdr:to>
      <xdr:col>61</xdr:col>
      <xdr:colOff>19050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533400</xdr:colOff>
      <xdr:row>12</xdr:row>
      <xdr:rowOff>171450</xdr:rowOff>
    </xdr:from>
    <xdr:to>
      <xdr:col>58</xdr:col>
      <xdr:colOff>552450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333375</xdr:colOff>
      <xdr:row>14</xdr:row>
      <xdr:rowOff>123825</xdr:rowOff>
    </xdr:from>
    <xdr:to>
      <xdr:col>44</xdr:col>
      <xdr:colOff>438150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380999</xdr:colOff>
      <xdr:row>39</xdr:row>
      <xdr:rowOff>179291</xdr:rowOff>
    </xdr:from>
    <xdr:to>
      <xdr:col>79</xdr:col>
      <xdr:colOff>336175</xdr:colOff>
      <xdr:row>70</xdr:row>
      <xdr:rowOff>67236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598394</xdr:colOff>
      <xdr:row>11</xdr:row>
      <xdr:rowOff>89648</xdr:rowOff>
    </xdr:from>
    <xdr:to>
      <xdr:col>78</xdr:col>
      <xdr:colOff>537884</xdr:colOff>
      <xdr:row>38</xdr:row>
      <xdr:rowOff>134471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447674</xdr:colOff>
      <xdr:row>11</xdr:row>
      <xdr:rowOff>66674</xdr:rowOff>
    </xdr:from>
    <xdr:to>
      <xdr:col>43</xdr:col>
      <xdr:colOff>380999</xdr:colOff>
      <xdr:row>33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695326</xdr:colOff>
      <xdr:row>29</xdr:row>
      <xdr:rowOff>104774</xdr:rowOff>
    </xdr:from>
    <xdr:to>
      <xdr:col>86</xdr:col>
      <xdr:colOff>342710</xdr:colOff>
      <xdr:row>49</xdr:row>
      <xdr:rowOff>123826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49458562" y="11175207"/>
    <xdr:ext cx="7172324" cy="5206769"/>
    <xdr:graphicFrame macro="">
      <xdr:nvGraphicFramePr>
        <xdr:cNvPr id="16" name="Chart 1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57078560" y="11199017"/>
    <xdr:ext cx="7562850" cy="5206769"/>
    <xdr:graphicFrame macro="">
      <xdr:nvGraphicFramePr>
        <xdr:cNvPr id="17" name="Chart 1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0257414" y="4181477"/>
    <xdr:ext cx="6686550" cy="469582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7358300" y="4319588"/>
    <xdr:ext cx="6438900" cy="4619625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208428</xdr:colOff>
      <xdr:row>48</xdr:row>
      <xdr:rowOff>150716</xdr:rowOff>
    </xdr:from>
    <xdr:to>
      <xdr:col>73</xdr:col>
      <xdr:colOff>268941</xdr:colOff>
      <xdr:row>85</xdr:row>
      <xdr:rowOff>22411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74</xdr:col>
      <xdr:colOff>44823</xdr:colOff>
      <xdr:row>49</xdr:row>
      <xdr:rowOff>22412</xdr:rowOff>
    </xdr:from>
    <xdr:to>
      <xdr:col>89</xdr:col>
      <xdr:colOff>105336</xdr:colOff>
      <xdr:row>85</xdr:row>
      <xdr:rowOff>84607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7489150" y="3929062"/>
    <xdr:ext cx="7122320" cy="5170468"/>
    <xdr:graphicFrame macro="">
      <xdr:nvGraphicFramePr>
        <xdr:cNvPr id="6" name="Chart 5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742561" y="3755232"/>
    <xdr:ext cx="7172324" cy="5206769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3096994" y="9363075"/>
    <xdr:ext cx="7172324" cy="5206769"/>
    <xdr:graphicFrame macro="">
      <xdr:nvGraphicFramePr>
        <xdr:cNvPr id="8" name="Chart 7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30960</xdr:colOff>
      <xdr:row>21</xdr:row>
      <xdr:rowOff>178593</xdr:rowOff>
    </xdr:from>
    <xdr:to>
      <xdr:col>90</xdr:col>
      <xdr:colOff>706187</xdr:colOff>
      <xdr:row>45</xdr:row>
      <xdr:rowOff>142779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64503299" y="4448174"/>
    <xdr:ext cx="7172324" cy="5206769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1451420" y="26641489"/>
    <xdr:ext cx="8679522" cy="6289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6446701" y="20189139"/>
    <xdr:ext cx="8791013" cy="556870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46874208" y="26648210"/>
    <xdr:ext cx="8674835" cy="6266033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21442455" y="19846237"/>
    <xdr:ext cx="8674835" cy="629752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>
    <xdr:from>
      <xdr:col>83</xdr:col>
      <xdr:colOff>221881</xdr:colOff>
      <xdr:row>132</xdr:row>
      <xdr:rowOff>122701</xdr:rowOff>
    </xdr:from>
    <xdr:to>
      <xdr:col>98</xdr:col>
      <xdr:colOff>145677</xdr:colOff>
      <xdr:row>166</xdr:row>
      <xdr:rowOff>44824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2801500" y="30148892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702469" y="23236313"/>
    <xdr:ext cx="8674835" cy="629752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53191835" y="30767262"/>
    <xdr:ext cx="8679522" cy="630362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53291771" y="23092681"/>
    <xdr:ext cx="8688917" cy="695325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WrKDBFJoo2w" TargetMode="External"/><Relationship Id="rId299" Type="http://schemas.openxmlformats.org/officeDocument/2006/relationships/hyperlink" Target="https://www.youtube.com/watch?v=fJVaa0RAUGg" TargetMode="External"/><Relationship Id="rId671" Type="http://schemas.openxmlformats.org/officeDocument/2006/relationships/hyperlink" Target="https://www.facebook.com/usnationalarchives/photos/a.184236592993.153664.128463482993/10154839695912994/?type=3&amp;theater" TargetMode="External"/><Relationship Id="rId21" Type="http://schemas.openxmlformats.org/officeDocument/2006/relationships/hyperlink" Target="http://blogs.archives.gov/records-express/2014/12/02/h-r-1233-signed-by-president-obama/" TargetMode="External"/><Relationship Id="rId63" Type="http://schemas.openxmlformats.org/officeDocument/2006/relationships/hyperlink" Target="http://blogs.archives.gov/blackhistoryblog/2015/02/05/rotw-the-book-of-negroes/" TargetMode="External"/><Relationship Id="rId159" Type="http://schemas.openxmlformats.org/officeDocument/2006/relationships/hyperlink" Target="http://unwritten-record.blogs.archives.gov/2015/06/19/the-great-beard-contest-of-1941/" TargetMode="External"/><Relationship Id="rId324" Type="http://schemas.openxmlformats.org/officeDocument/2006/relationships/hyperlink" Target="http://todaysdocument.tumblr.com/post/138215473972/remembering-the-space-shuttle-challenger-the" TargetMode="External"/><Relationship Id="rId366" Type="http://schemas.openxmlformats.org/officeDocument/2006/relationships/hyperlink" Target="http://unwritten-record.blogs.archives.gov/2016/02/09/when-a-workprint-is-the-only-print/" TargetMode="External"/><Relationship Id="rId531" Type="http://schemas.openxmlformats.org/officeDocument/2006/relationships/hyperlink" Target="https://www.facebook.com/GWBLibrary/photos/a.315676365201095.56218.310212879080777/797237940378266/?type=3&amp;theater" TargetMode="External"/><Relationship Id="rId573" Type="http://schemas.openxmlformats.org/officeDocument/2006/relationships/hyperlink" Target="https://prologue.blogs.archives.gov/2016/08/17/the-seizure-of-european-records-from-world-war-ii/" TargetMode="External"/><Relationship Id="rId629" Type="http://schemas.openxmlformats.org/officeDocument/2006/relationships/hyperlink" Target="http://todaysdocument.tumblr.com/post/151941761327/happy-60th-birthday-to-mae-jemison-the-first" TargetMode="External"/><Relationship Id="rId170" Type="http://schemas.openxmlformats.org/officeDocument/2006/relationships/hyperlink" Target="https://www.facebook.com/usnationalarchives/photos/a.184236592993.153664.128463482993/10153468229667994/?type=1" TargetMode="External"/><Relationship Id="rId226" Type="http://schemas.openxmlformats.org/officeDocument/2006/relationships/hyperlink" Target="https://twitter.com/USNatArchives/status/633823399849127936" TargetMode="External"/><Relationship Id="rId433" Type="http://schemas.openxmlformats.org/officeDocument/2006/relationships/hyperlink" Target="https://www.facebook.com/usnationalarchives/posts/10154128477167994" TargetMode="External"/><Relationship Id="rId268" Type="http://schemas.openxmlformats.org/officeDocument/2006/relationships/hyperlink" Target="https://www.facebook.com/usnationalarchives/posts/10153781815082994" TargetMode="External"/><Relationship Id="rId475" Type="http://schemas.openxmlformats.org/officeDocument/2006/relationships/hyperlink" Target="https://unwritten-record.blogs.archives.gov/2016/05/06/happy-mothers-day-from-the-national-archives/" TargetMode="External"/><Relationship Id="rId640" Type="http://schemas.openxmlformats.org/officeDocument/2006/relationships/hyperlink" Target="https://www.facebook.com/usnationalarchives/videos/10154763755967994/" TargetMode="External"/><Relationship Id="rId682" Type="http://schemas.openxmlformats.org/officeDocument/2006/relationships/hyperlink" Target="https://twitter.com/USNatArchives/status/795949058888204288" TargetMode="External"/><Relationship Id="rId32" Type="http://schemas.openxmlformats.org/officeDocument/2006/relationships/hyperlink" Target="https://www.facebook.com/usnationalarchives/posts/10152968300502994" TargetMode="External"/><Relationship Id="rId74" Type="http://schemas.openxmlformats.org/officeDocument/2006/relationships/hyperlink" Target="https://www.youtube.com/watch?v=p3qjlLYszEI" TargetMode="External"/><Relationship Id="rId128" Type="http://schemas.openxmlformats.org/officeDocument/2006/relationships/hyperlink" Target="https://www.facebook.com/GWBLibrary/photos/a.315676365201095.56218.310212879080777/626777187424343/?type=1" TargetMode="External"/><Relationship Id="rId335" Type="http://schemas.openxmlformats.org/officeDocument/2006/relationships/hyperlink" Target="https://www.facebook.com/usnationalarchives/photos/a.184236592993.153664.128463482993/10154004044022994/?type=3&amp;theater" TargetMode="External"/><Relationship Id="rId377" Type="http://schemas.openxmlformats.org/officeDocument/2006/relationships/hyperlink" Target="https://prologue.blogs.archives.gov/2016/03/08/follow-that-banner/" TargetMode="External"/><Relationship Id="rId500" Type="http://schemas.openxmlformats.org/officeDocument/2006/relationships/hyperlink" Target="https://www.facebook.com/usnationalarchives/photos/a.184236592993.153664.128463482993/10154303618682994/?type=3&amp;theater" TargetMode="External"/><Relationship Id="rId542" Type="http://schemas.openxmlformats.org/officeDocument/2006/relationships/hyperlink" Target="https://twitter.com/USNatArchives/status/746793887138734080" TargetMode="External"/><Relationship Id="rId584" Type="http://schemas.openxmlformats.org/officeDocument/2006/relationships/hyperlink" Target="https://twitter.com/USNatArchives/status/766729016766304256" TargetMode="External"/><Relationship Id="rId5" Type="http://schemas.openxmlformats.org/officeDocument/2006/relationships/hyperlink" Target="http://blogs.archives.gov/prologue/?p=2445" TargetMode="External"/><Relationship Id="rId181" Type="http://schemas.openxmlformats.org/officeDocument/2006/relationships/hyperlink" Target="http://narations.blogs.archives.gov/2015/07/15/do-you-have-suggestions-for-naras-digitization-priorities/" TargetMode="External"/><Relationship Id="rId237" Type="http://schemas.openxmlformats.org/officeDocument/2006/relationships/hyperlink" Target="https://www.facebook.com/usnationalarchives/photos/a.184236592993.153664.128463482993/10153739917337994/?type=3" TargetMode="External"/><Relationship Id="rId402" Type="http://schemas.openxmlformats.org/officeDocument/2006/relationships/hyperlink" Target="https://twitter.com/USNatArchives/status/714457754602233856" TargetMode="External"/><Relationship Id="rId279" Type="http://schemas.openxmlformats.org/officeDocument/2006/relationships/hyperlink" Target="https://twitter.com/USNatArchives/status/662085715556175872" TargetMode="External"/><Relationship Id="rId444" Type="http://schemas.openxmlformats.org/officeDocument/2006/relationships/hyperlink" Target="http://todaysdocument.tumblr.com/post/142068792307/whitehouse-on-the-last-day-of-womens-history" TargetMode="External"/><Relationship Id="rId486" Type="http://schemas.openxmlformats.org/officeDocument/2006/relationships/hyperlink" Target="https://www.youtube.com/watch?v=fJVaa0RAUGg" TargetMode="External"/><Relationship Id="rId651" Type="http://schemas.openxmlformats.org/officeDocument/2006/relationships/hyperlink" Target="file:///C:\Users\mdoviak\Downloads\@mesommers%20They%20hold%20our%20collective%20memory" TargetMode="External"/><Relationship Id="rId43" Type="http://schemas.openxmlformats.org/officeDocument/2006/relationships/hyperlink" Target="http://ourpresidents.tumblr.com/post/109299479929/international-holocaust-remembrance-day-general" TargetMode="External"/><Relationship Id="rId139" Type="http://schemas.openxmlformats.org/officeDocument/2006/relationships/hyperlink" Target="http://unwritten-record.blogs.archives.gov/2014/12/24/louis-zamperini-the-story-of-a-true-american-hero/" TargetMode="External"/><Relationship Id="rId290" Type="http://schemas.openxmlformats.org/officeDocument/2006/relationships/hyperlink" Target="https://www.facebook.com/usnationalarchives/photos/a.184236592993.153664.128463482993/10153865909237994/?type=3" TargetMode="External"/><Relationship Id="rId304" Type="http://schemas.openxmlformats.org/officeDocument/2006/relationships/hyperlink" Target="http://unwritten-record.blogs.archives.gov/2015/12/09/favorite-film-finds-of-2015/" TargetMode="External"/><Relationship Id="rId346" Type="http://schemas.openxmlformats.org/officeDocument/2006/relationships/hyperlink" Target="https://www.youtube.com/watch?v=9ifDqlRZh70" TargetMode="External"/><Relationship Id="rId388" Type="http://schemas.openxmlformats.org/officeDocument/2006/relationships/hyperlink" Target="https://www.youtube.com/watch?v=JolhiCbU_u8" TargetMode="External"/><Relationship Id="rId511" Type="http://schemas.openxmlformats.org/officeDocument/2006/relationships/hyperlink" Target="https://twitter.com/USNatArchives/status/728752492645888001" TargetMode="External"/><Relationship Id="rId553" Type="http://schemas.openxmlformats.org/officeDocument/2006/relationships/hyperlink" Target="https://www.youtube.com/watch?v=fJVaa0RAUGg" TargetMode="External"/><Relationship Id="rId609" Type="http://schemas.openxmlformats.org/officeDocument/2006/relationships/hyperlink" Target="http://todaysdocument.tumblr.com/post/150263984187/todaysdocument-all-crossings-to-new-york" TargetMode="External"/><Relationship Id="rId85" Type="http://schemas.openxmlformats.org/officeDocument/2006/relationships/hyperlink" Target="http://blogs.archives.gov/unwritten-record/2014/12/24/louis-zamperini-the-story-of-a-true-american-hero/" TargetMode="External"/><Relationship Id="rId150" Type="http://schemas.openxmlformats.org/officeDocument/2006/relationships/hyperlink" Target="https://twitter.com/USNatArchives/status/596502456680448000" TargetMode="External"/><Relationship Id="rId192" Type="http://schemas.openxmlformats.org/officeDocument/2006/relationships/hyperlink" Target="http://ourpresidents.tumblr.com/post/124574963303/on-july-20-1969-president-richard-nixon-used" TargetMode="External"/><Relationship Id="rId206" Type="http://schemas.openxmlformats.org/officeDocument/2006/relationships/hyperlink" Target="http://narations.blogs.archives.gov/2015/07/31/ancestry-com-partnership-agreement-for-public-comment/" TargetMode="External"/><Relationship Id="rId413" Type="http://schemas.openxmlformats.org/officeDocument/2006/relationships/hyperlink" Target="https://www.facebook.com/usnationalarchives/photos/a.184236592993.153664.128463482993/10154096970127994/?type=3&amp;theater" TargetMode="External"/><Relationship Id="rId595" Type="http://schemas.openxmlformats.org/officeDocument/2006/relationships/hyperlink" Target="https://www.instagram.com/p/BJcywCCBh9e/?taken-by=usnatarchives" TargetMode="External"/><Relationship Id="rId248" Type="http://schemas.openxmlformats.org/officeDocument/2006/relationships/hyperlink" Target="http://blogs.archives.gov/prologue/?p=13823" TargetMode="External"/><Relationship Id="rId455" Type="http://schemas.openxmlformats.org/officeDocument/2006/relationships/hyperlink" Target="https://twitter.com/USNatArchives/status/725692334466293762" TargetMode="External"/><Relationship Id="rId497" Type="http://schemas.openxmlformats.org/officeDocument/2006/relationships/hyperlink" Target="https://www.facebook.com/GWBLibrary/photos/a.315676365201095.56218.310212879080777/767236066711787/?type=3&amp;theater" TargetMode="External"/><Relationship Id="rId620" Type="http://schemas.openxmlformats.org/officeDocument/2006/relationships/hyperlink" Target="https://www.youtube.com/watch?v=TpfY8kh5lUw" TargetMode="External"/><Relationship Id="rId662" Type="http://schemas.openxmlformats.org/officeDocument/2006/relationships/hyperlink" Target="http://jfklibrary.tumblr.com/post/153516588786/john-fitzgerald-kennedy-may-29-1917-november" TargetMode="External"/><Relationship Id="rId12" Type="http://schemas.openxmlformats.org/officeDocument/2006/relationships/hyperlink" Target="https://twitter.com/USNatArchives/status/544843562555555840" TargetMode="External"/><Relationship Id="rId108" Type="http://schemas.openxmlformats.org/officeDocument/2006/relationships/hyperlink" Target="https://twitter.com/USNatArchives/status/580023844057923585" TargetMode="External"/><Relationship Id="rId315" Type="http://schemas.openxmlformats.org/officeDocument/2006/relationships/hyperlink" Target="http://todaysdocument.tumblr.com/post/135251512560/sitting-bull-tatonka-i-yatanka-a-hunkpapa" TargetMode="External"/><Relationship Id="rId357" Type="http://schemas.openxmlformats.org/officeDocument/2006/relationships/hyperlink" Target="https://www.youtube.com/watch?v=xltO0Xcdm1s" TargetMode="External"/><Relationship Id="rId522" Type="http://schemas.openxmlformats.org/officeDocument/2006/relationships/hyperlink" Target="https://www.youtube.com/watch?v=xltO0Xcdm1s" TargetMode="External"/><Relationship Id="rId54" Type="http://schemas.openxmlformats.org/officeDocument/2006/relationships/hyperlink" Target="https://twitter.com/USNatArchives/status/553220575599292416" TargetMode="External"/><Relationship Id="rId96" Type="http://schemas.openxmlformats.org/officeDocument/2006/relationships/hyperlink" Target="https://www.youtube.com/watch?v=xltO0Xcdm1s" TargetMode="External"/><Relationship Id="rId161" Type="http://schemas.openxmlformats.org/officeDocument/2006/relationships/hyperlink" Target="http://blogs.archives.gov/prologue/?p=8258" TargetMode="External"/><Relationship Id="rId217" Type="http://schemas.openxmlformats.org/officeDocument/2006/relationships/hyperlink" Target="https://www.facebook.com/CarterPresidentialLibrary/posts/10152958638550404" TargetMode="External"/><Relationship Id="rId399" Type="http://schemas.openxmlformats.org/officeDocument/2006/relationships/hyperlink" Target="http://fordlibrarymuseum.tumblr.com/post/140856939711/the-girl-scouts-were-founded-104-years-ago-on" TargetMode="External"/><Relationship Id="rId564" Type="http://schemas.openxmlformats.org/officeDocument/2006/relationships/hyperlink" Target="https://www.facebook.com/usnationalarchives/videos/10154422326957994/" TargetMode="External"/><Relationship Id="rId259" Type="http://schemas.openxmlformats.org/officeDocument/2006/relationships/hyperlink" Target="http://fdr.blogs.archives.gov/2015/10/08/its-time-to-put-eleanor-roosevelt-on-the-10-bill/" TargetMode="External"/><Relationship Id="rId424" Type="http://schemas.openxmlformats.org/officeDocument/2006/relationships/hyperlink" Target="https://text-message.blogs.archives.gov/2012/09/05/the-office-of-military-government-for-greater-hesse-and-operation-bodysnatch/" TargetMode="External"/><Relationship Id="rId466" Type="http://schemas.openxmlformats.org/officeDocument/2006/relationships/hyperlink" Target="https://www.youtube.com/watch?v=Ws9L-Kifjkg" TargetMode="External"/><Relationship Id="rId631" Type="http://schemas.openxmlformats.org/officeDocument/2006/relationships/hyperlink" Target="http://todaysdocument.tumblr.com/post/152560802262/usnatarchives-this-broomstick-from-1977-looks" TargetMode="External"/><Relationship Id="rId673" Type="http://schemas.openxmlformats.org/officeDocument/2006/relationships/hyperlink" Target="https://www.facebook.com/usnationalarchives/posts/10154877104957994" TargetMode="External"/><Relationship Id="rId23" Type="http://schemas.openxmlformats.org/officeDocument/2006/relationships/hyperlink" Target="http://blogs.archives.gov/prologue/?m=201411" TargetMode="External"/><Relationship Id="rId119" Type="http://schemas.openxmlformats.org/officeDocument/2006/relationships/hyperlink" Target="https://www.youtube.com/watch?v=JxJ4TV1UtqU" TargetMode="External"/><Relationship Id="rId270" Type="http://schemas.openxmlformats.org/officeDocument/2006/relationships/hyperlink" Target="https://www.facebook.com/usnationalarchives/posts/10153822033797994" TargetMode="External"/><Relationship Id="rId326" Type="http://schemas.openxmlformats.org/officeDocument/2006/relationships/hyperlink" Target="https://www.youtube.com/watch?v=TpfY8kh5lUw" TargetMode="External"/><Relationship Id="rId533" Type="http://schemas.openxmlformats.org/officeDocument/2006/relationships/hyperlink" Target="https://www.facebook.com/GWBLibrary/photos/a.315676365201095.56218.310212879080777/783835258385201/?type=3&amp;theater" TargetMode="External"/><Relationship Id="rId65" Type="http://schemas.openxmlformats.org/officeDocument/2006/relationships/hyperlink" Target="https://www.facebook.com/GWBLibrary/photos/a.315676365201095.56218.310212879080777/599999843435411/?type=1" TargetMode="External"/><Relationship Id="rId130" Type="http://schemas.openxmlformats.org/officeDocument/2006/relationships/hyperlink" Target="https://twitter.com/USNatArchives/status/586593211092598784" TargetMode="External"/><Relationship Id="rId368" Type="http://schemas.openxmlformats.org/officeDocument/2006/relationships/hyperlink" Target="http://hoover.blogs.archives.gov/2016/02/10/the-hoover-wedding-scandal/" TargetMode="External"/><Relationship Id="rId575" Type="http://schemas.openxmlformats.org/officeDocument/2006/relationships/hyperlink" Target="https://www.facebook.com/usnationalarchives/videos/10154542427917994/" TargetMode="External"/><Relationship Id="rId172" Type="http://schemas.openxmlformats.org/officeDocument/2006/relationships/hyperlink" Target="https://www.facebook.com/usnationalarchives/posts/10153458687827994" TargetMode="External"/><Relationship Id="rId228" Type="http://schemas.openxmlformats.org/officeDocument/2006/relationships/hyperlink" Target="https://twitter.com/USNatArchives/status/631865721551777792" TargetMode="External"/><Relationship Id="rId435" Type="http://schemas.openxmlformats.org/officeDocument/2006/relationships/hyperlink" Target="https://www.facebook.com/usnationalarchives/photos/a.184236592993.153664.128463482993/10154234114237994/?type=3&amp;theater" TargetMode="External"/><Relationship Id="rId477" Type="http://schemas.openxmlformats.org/officeDocument/2006/relationships/hyperlink" Target="https://unwritten-record.blogs.archives.gov/2016/05/26/a-worthy-resting-place-american-military-cemeteries-overseas/" TargetMode="External"/><Relationship Id="rId600" Type="http://schemas.openxmlformats.org/officeDocument/2006/relationships/hyperlink" Target="https://prologue.blogs.archives.gov/2014/09/15/national-hispanic-heritage-monthmes-de-la-herencia-hispana/" TargetMode="External"/><Relationship Id="rId642" Type="http://schemas.openxmlformats.org/officeDocument/2006/relationships/hyperlink" Target="https://www.facebook.com/GWBLibrary/posts/868510419917684" TargetMode="External"/><Relationship Id="rId684" Type="http://schemas.openxmlformats.org/officeDocument/2006/relationships/hyperlink" Target="https://www.instagram.com/p/BM2DQOhhOkl/" TargetMode="External"/><Relationship Id="rId281" Type="http://schemas.openxmlformats.org/officeDocument/2006/relationships/hyperlink" Target="http://ourpresidents.tumblr.com/post/133725733760/in-memory-of-john-f-kennedy-a-photo-of-the" TargetMode="External"/><Relationship Id="rId337" Type="http://schemas.openxmlformats.org/officeDocument/2006/relationships/hyperlink" Target="http://aotus.blogs.archives.gov/2016/01/21/cabin-fever-remedies/" TargetMode="External"/><Relationship Id="rId502" Type="http://schemas.openxmlformats.org/officeDocument/2006/relationships/hyperlink" Target="http://fordlibrarymuseum.tumblr.com/post/122420237791/good-vibrations-at-the-white-house-susan-ford" TargetMode="External"/><Relationship Id="rId34" Type="http://schemas.openxmlformats.org/officeDocument/2006/relationships/hyperlink" Target="https://www.facebook.com/usnationalarchives/photos/a.184236592993.153664.128463482993/10153009735497994/?type=1" TargetMode="External"/><Relationship Id="rId76" Type="http://schemas.openxmlformats.org/officeDocument/2006/relationships/hyperlink" Target="http://ourpresidents.tumblr.com/post/110072910298/the-yalta-conference-cloak-the-photos-of-the-big" TargetMode="External"/><Relationship Id="rId141" Type="http://schemas.openxmlformats.org/officeDocument/2006/relationships/hyperlink" Target="https://www.youtube.com/watch?v=xltO0Xcdm1s" TargetMode="External"/><Relationship Id="rId379" Type="http://schemas.openxmlformats.org/officeDocument/2006/relationships/hyperlink" Target="https://prologue.blogs.archives.gov/2010/11/09/teddy-roosevelt-and-abraham-lincoln-in-the-same-photo/" TargetMode="External"/><Relationship Id="rId544" Type="http://schemas.openxmlformats.org/officeDocument/2006/relationships/hyperlink" Target="https://narations.blogs.archives.gov/2016/07/05/national-park-service-turns-100/" TargetMode="External"/><Relationship Id="rId586" Type="http://schemas.openxmlformats.org/officeDocument/2006/relationships/hyperlink" Target="https://twitter.com/USNatArchives/status/765173292349161472" TargetMode="External"/><Relationship Id="rId7" Type="http://schemas.openxmlformats.org/officeDocument/2006/relationships/hyperlink" Target="https://www.youtube.com/watch?v=JolhiCbU_u8" TargetMode="External"/><Relationship Id="rId183" Type="http://schemas.openxmlformats.org/officeDocument/2006/relationships/hyperlink" Target="http://unwritten-record.blogs.archives.gov/2015/07/01/happy-july-fourth-john-hustons-birthday-present-to-america/" TargetMode="External"/><Relationship Id="rId239" Type="http://schemas.openxmlformats.org/officeDocument/2006/relationships/hyperlink" Target="https://twitter.com/USNatArchives/status/641949530276143105" TargetMode="External"/><Relationship Id="rId390" Type="http://schemas.openxmlformats.org/officeDocument/2006/relationships/hyperlink" Target="http://fordlibrarymuseum.tumblr.com/post/140709064152/ourpresidents-fordlibrarymuseum-being" TargetMode="External"/><Relationship Id="rId404" Type="http://schemas.openxmlformats.org/officeDocument/2006/relationships/hyperlink" Target="https://twitter.com/USNatArchives/status/714555222740377600" TargetMode="External"/><Relationship Id="rId446" Type="http://schemas.openxmlformats.org/officeDocument/2006/relationships/hyperlink" Target="http://todaysdocument.tumblr.com/post/142742465677/happy-nationalbookmobileday-clips-of-the-vermont" TargetMode="External"/><Relationship Id="rId611" Type="http://schemas.openxmlformats.org/officeDocument/2006/relationships/hyperlink" Target="http://todaysdocument.tumblr.com/post/150259428402/shadowy-towers-of-the-world-trade-center-rise" TargetMode="External"/><Relationship Id="rId653" Type="http://schemas.openxmlformats.org/officeDocument/2006/relationships/hyperlink" Target="https://twitter.com/USNatArchives/status/792716487958069248" TargetMode="External"/><Relationship Id="rId250" Type="http://schemas.openxmlformats.org/officeDocument/2006/relationships/hyperlink" Target="https://www.youtube.com/watch?v=2K9mG7EIuyo" TargetMode="External"/><Relationship Id="rId292" Type="http://schemas.openxmlformats.org/officeDocument/2006/relationships/hyperlink" Target="http://fdr.blogs.archives.gov/2015/11/02/the-most-important-presidential-election-in-history/" TargetMode="External"/><Relationship Id="rId306" Type="http://schemas.openxmlformats.org/officeDocument/2006/relationships/hyperlink" Target="https://www.facebook.com/usnationalarchives/photos/a.184236592993.153664.128463482993/10153891959712994/?type=3" TargetMode="External"/><Relationship Id="rId488" Type="http://schemas.openxmlformats.org/officeDocument/2006/relationships/hyperlink" Target="https://www.youtube.com/watch?v=ZaMyHw6NeXo" TargetMode="External"/><Relationship Id="rId45" Type="http://schemas.openxmlformats.org/officeDocument/2006/relationships/hyperlink" Target="https://www.facebook.com/usnationalarchives/photos/a.184236592993.153664.128463482993/10153131927752994/?type=1" TargetMode="External"/><Relationship Id="rId87" Type="http://schemas.openxmlformats.org/officeDocument/2006/relationships/hyperlink" Target="http://blogs.archives.gov/prologue/?p=8258" TargetMode="External"/><Relationship Id="rId110" Type="http://schemas.openxmlformats.org/officeDocument/2006/relationships/hyperlink" Target="http://jfklibrary.tumblr.com/post/21657296317/were-a-little-late-for-earth-day-but-we-had-to" TargetMode="External"/><Relationship Id="rId348" Type="http://schemas.openxmlformats.org/officeDocument/2006/relationships/hyperlink" Target="https://twitter.com/USNatArchives/status/698707047769100288" TargetMode="External"/><Relationship Id="rId513" Type="http://schemas.openxmlformats.org/officeDocument/2006/relationships/hyperlink" Target="https://twitter.com/USNatArchives/status/734783565171458049" TargetMode="External"/><Relationship Id="rId555" Type="http://schemas.openxmlformats.org/officeDocument/2006/relationships/hyperlink" Target="https://twitter.com/USNatArchives/status/757931121388687360" TargetMode="External"/><Relationship Id="rId597" Type="http://schemas.openxmlformats.org/officeDocument/2006/relationships/hyperlink" Target="https://www.instagram.com/p/BJK5LJgBwgX/?taken-by=usnatarchives" TargetMode="External"/><Relationship Id="rId152" Type="http://schemas.openxmlformats.org/officeDocument/2006/relationships/hyperlink" Target="https://twitter.com/USNatArchives/status/602195079785279489" TargetMode="External"/><Relationship Id="rId194" Type="http://schemas.openxmlformats.org/officeDocument/2006/relationships/hyperlink" Target="https://twitter.com/USNatArchives/status/616684325749301248" TargetMode="External"/><Relationship Id="rId208" Type="http://schemas.openxmlformats.org/officeDocument/2006/relationships/hyperlink" Target="http://unwritten-record.blogs.archives.gov/2015/08/11/taming-the-mississippi/" TargetMode="External"/><Relationship Id="rId415" Type="http://schemas.openxmlformats.org/officeDocument/2006/relationships/hyperlink" Target="https://www.facebook.com/usnationalarchives/posts/10154135695847994" TargetMode="External"/><Relationship Id="rId457" Type="http://schemas.openxmlformats.org/officeDocument/2006/relationships/hyperlink" Target="https://twitter.com/USNatArchives/status/726057277451546624" TargetMode="External"/><Relationship Id="rId622" Type="http://schemas.openxmlformats.org/officeDocument/2006/relationships/hyperlink" Target="https://www.youtube.com/watch?v=fJVaa0RAUGg" TargetMode="External"/><Relationship Id="rId261" Type="http://schemas.openxmlformats.org/officeDocument/2006/relationships/hyperlink" Target="https://twitter.com/USNatArchives/status/660256179138994176" TargetMode="External"/><Relationship Id="rId499" Type="http://schemas.openxmlformats.org/officeDocument/2006/relationships/hyperlink" Target="https://www.facebook.com/GWBLibrary/posts/776232105812183" TargetMode="External"/><Relationship Id="rId664" Type="http://schemas.openxmlformats.org/officeDocument/2006/relationships/hyperlink" Target="https://prologue.blogs.archives.gov/2010/11/09/teddy-roosevelt-and-abraham-lincoln-in-the-same-photo/" TargetMode="External"/><Relationship Id="rId14" Type="http://schemas.openxmlformats.org/officeDocument/2006/relationships/hyperlink" Target="https://twitter.com/USNatArchives/status/539463256856092672" TargetMode="External"/><Relationship Id="rId56" Type="http://schemas.openxmlformats.org/officeDocument/2006/relationships/hyperlink" Target="https://www.youtube.com/watch?v=xltO0Xcdm1s" TargetMode="External"/><Relationship Id="rId317" Type="http://schemas.openxmlformats.org/officeDocument/2006/relationships/hyperlink" Target="https://twitter.com/USNatArchives/status/673884757944639488" TargetMode="External"/><Relationship Id="rId359" Type="http://schemas.openxmlformats.org/officeDocument/2006/relationships/hyperlink" Target="https://www.youtube.com/watch?v=opD86VZSWpo" TargetMode="External"/><Relationship Id="rId524" Type="http://schemas.openxmlformats.org/officeDocument/2006/relationships/hyperlink" Target="https://education.blogs.archives.gov/2016/06/10/new-docsteach/" TargetMode="External"/><Relationship Id="rId566" Type="http://schemas.openxmlformats.org/officeDocument/2006/relationships/hyperlink" Target="https://www.facebook.com/GWBLibrary/photos/a.315676365201095.56218.310212879080777/803821996386527/?type=3&amp;theater" TargetMode="External"/><Relationship Id="rId98" Type="http://schemas.openxmlformats.org/officeDocument/2006/relationships/hyperlink" Target="https://www.youtube.com/watch?v=rPCo3WmJplE" TargetMode="External"/><Relationship Id="rId121" Type="http://schemas.openxmlformats.org/officeDocument/2006/relationships/hyperlink" Target="http://blogs.archives.gov/prologue/?p=2445" TargetMode="External"/><Relationship Id="rId163" Type="http://schemas.openxmlformats.org/officeDocument/2006/relationships/hyperlink" Target="http://blogs.archives.gov/blackhistoryblog/2015/05/28/rotw-af-am-comics/" TargetMode="External"/><Relationship Id="rId219" Type="http://schemas.openxmlformats.org/officeDocument/2006/relationships/hyperlink" Target="http://todaysdocument.tumblr.com/post/126672230058/new-york-city-celebrating-the-surrender-of-japan" TargetMode="External"/><Relationship Id="rId370" Type="http://schemas.openxmlformats.org/officeDocument/2006/relationships/hyperlink" Target="http://text-message.blogs.archives.gov/2016/02/09/the-death-of-a-lady-the-uss-lexington-part-i-the-log/" TargetMode="External"/><Relationship Id="rId426" Type="http://schemas.openxmlformats.org/officeDocument/2006/relationships/hyperlink" Target="https://unwritten-record.blogs.archives.gov/2014/12/24/louis-zamperini-the-story-of-a-true-american-hero/" TargetMode="External"/><Relationship Id="rId633" Type="http://schemas.openxmlformats.org/officeDocument/2006/relationships/hyperlink" Target="http://todaysdocument.tumblr.com/post/151838112983/the-black-panther-party-founded-on-october-15" TargetMode="External"/><Relationship Id="rId230" Type="http://schemas.openxmlformats.org/officeDocument/2006/relationships/hyperlink" Target="http://todaysdocument.tumblr.com/post/129843836649/todaysdocument-i-have-been-reading-comic" TargetMode="External"/><Relationship Id="rId468" Type="http://schemas.openxmlformats.org/officeDocument/2006/relationships/hyperlink" Target="https://www.youtube.com/watch?v=F53Mo374edg" TargetMode="External"/><Relationship Id="rId675" Type="http://schemas.openxmlformats.org/officeDocument/2006/relationships/hyperlink" Target="https://www.youtube.com/watch?v=LG_zdWawTSo" TargetMode="External"/><Relationship Id="rId25" Type="http://schemas.openxmlformats.org/officeDocument/2006/relationships/hyperlink" Target="http://blogs.archives.gov/prologue/?p=8258" TargetMode="External"/><Relationship Id="rId67" Type="http://schemas.openxmlformats.org/officeDocument/2006/relationships/hyperlink" Target="https://www.facebook.com/GWBLibrary/photos/a.315676365201095.56218.310212879080777/600001086768620/?type=1" TargetMode="External"/><Relationship Id="rId272" Type="http://schemas.openxmlformats.org/officeDocument/2006/relationships/hyperlink" Target="https://www.youtube.com/watch?v=fJVaa0RAUGg" TargetMode="External"/><Relationship Id="rId328" Type="http://schemas.openxmlformats.org/officeDocument/2006/relationships/hyperlink" Target="https://www.youtube.com/watch?v=9ifDqlRZh70" TargetMode="External"/><Relationship Id="rId535" Type="http://schemas.openxmlformats.org/officeDocument/2006/relationships/hyperlink" Target="http://usnatarchives.tumblr.com/post/145968019869/congratulations-to-ron-chernow-thomas-kail-and" TargetMode="External"/><Relationship Id="rId577" Type="http://schemas.openxmlformats.org/officeDocument/2006/relationships/hyperlink" Target="https://www.facebook.com/GWBLibrary/photos/a.315676365201095.56218.310212879080777/813392238762836/?type=3&amp;theater" TargetMode="External"/><Relationship Id="rId132" Type="http://schemas.openxmlformats.org/officeDocument/2006/relationships/hyperlink" Target="https://twitter.com/USNatArchives/status/584074977705529344" TargetMode="External"/><Relationship Id="rId174" Type="http://schemas.openxmlformats.org/officeDocument/2006/relationships/hyperlink" Target="https://twitter.com/USNatArchives/status/614518689585606656" TargetMode="External"/><Relationship Id="rId381" Type="http://schemas.openxmlformats.org/officeDocument/2006/relationships/hyperlink" Target="https://www.youtube.com/watch?v=TpfY8kh5lUw" TargetMode="External"/><Relationship Id="rId602" Type="http://schemas.openxmlformats.org/officeDocument/2006/relationships/hyperlink" Target="https://prologue.blogs.archives.gov/2010/11/19/rare-photo-of-lincoln-at-gettysburg/" TargetMode="External"/><Relationship Id="rId241" Type="http://schemas.openxmlformats.org/officeDocument/2006/relationships/hyperlink" Target="https://twitter.com/USNatArchives/status/643404162852614144" TargetMode="External"/><Relationship Id="rId437" Type="http://schemas.openxmlformats.org/officeDocument/2006/relationships/hyperlink" Target="https://www.facebook.com/usnationalarchives/posts/10154240952897994" TargetMode="External"/><Relationship Id="rId479" Type="http://schemas.openxmlformats.org/officeDocument/2006/relationships/hyperlink" Target="https://rediscovering-black-history.blogs.archives.gov/2016/04/12/when-it-was-so-rough-that-you-couldnt-make-it-voting-rights-in-the-early-1960s/" TargetMode="External"/><Relationship Id="rId644" Type="http://schemas.openxmlformats.org/officeDocument/2006/relationships/hyperlink" Target="https://www.youtube.com/watch?v=TpfY8kh5lUw" TargetMode="External"/><Relationship Id="rId686" Type="http://schemas.openxmlformats.org/officeDocument/2006/relationships/hyperlink" Target="https://www.instagram.com/p/BNE7q3sh9rk/" TargetMode="External"/><Relationship Id="rId36" Type="http://schemas.openxmlformats.org/officeDocument/2006/relationships/hyperlink" Target="http://blogs.archives.gov/unwritten-record/2014/12/24/louis-zamperini-the-story-of-a-true-american-hero/" TargetMode="External"/><Relationship Id="rId283" Type="http://schemas.openxmlformats.org/officeDocument/2006/relationships/hyperlink" Target="http://todaysdocument.tumblr.com/post/132870875992/todaysdocument-hedy-lamarrs-secret" TargetMode="External"/><Relationship Id="rId339" Type="http://schemas.openxmlformats.org/officeDocument/2006/relationships/hyperlink" Target="http://hoover.blogs.archives.gov/2016/01/27/the-wreck-of-the-carroll-a-deering/" TargetMode="External"/><Relationship Id="rId490" Type="http://schemas.openxmlformats.org/officeDocument/2006/relationships/hyperlink" Target="https://www.youtube.com/watch?v=F53Mo374edg" TargetMode="External"/><Relationship Id="rId504" Type="http://schemas.openxmlformats.org/officeDocument/2006/relationships/hyperlink" Target="http://todaysdocument.tumblr.com/post/144197779817/happy-106th-to-glacier-national-park-established" TargetMode="External"/><Relationship Id="rId546" Type="http://schemas.openxmlformats.org/officeDocument/2006/relationships/hyperlink" Target="https://prologue.blogs.archives.gov/2016/06/30/the-last-hands-to-touch-the-declaration-of-independence/" TargetMode="External"/><Relationship Id="rId78" Type="http://schemas.openxmlformats.org/officeDocument/2006/relationships/hyperlink" Target="http://ourpresidents.tumblr.com/post/111179624501/happy-presidents-day-the-official-title-of" TargetMode="External"/><Relationship Id="rId101" Type="http://schemas.openxmlformats.org/officeDocument/2006/relationships/hyperlink" Target="https://www.facebook.com/usnationalarchives/photos/a.184236592993.153664.128463482993/10153250384657994/?type=1" TargetMode="External"/><Relationship Id="rId143" Type="http://schemas.openxmlformats.org/officeDocument/2006/relationships/hyperlink" Target="https://www.youtube.com/watch?v=ZaMyHw6NeXo" TargetMode="External"/><Relationship Id="rId185" Type="http://schemas.openxmlformats.org/officeDocument/2006/relationships/hyperlink" Target="https://www.facebook.com/usnationalarchives/photos/a.184236592993.153664.128463482993/10153601247367994/?type=1" TargetMode="External"/><Relationship Id="rId350" Type="http://schemas.openxmlformats.org/officeDocument/2006/relationships/hyperlink" Target="https://twitter.com/USNatArchives/status/694506914382794753" TargetMode="External"/><Relationship Id="rId406" Type="http://schemas.openxmlformats.org/officeDocument/2006/relationships/hyperlink" Target="https://twitter.com/USNatArchives/status/711614618158891008" TargetMode="External"/><Relationship Id="rId588" Type="http://schemas.openxmlformats.org/officeDocument/2006/relationships/hyperlink" Target="https://twitter.com/USNatArchives/status/768460810402291712" TargetMode="External"/><Relationship Id="rId9" Type="http://schemas.openxmlformats.org/officeDocument/2006/relationships/hyperlink" Target="https://www.youtube.com/watch?v=f1fc-h018Uo" TargetMode="External"/><Relationship Id="rId210" Type="http://schemas.openxmlformats.org/officeDocument/2006/relationships/hyperlink" Target="https://www.youtube.com/watch?v=9ifDqlRZh70" TargetMode="External"/><Relationship Id="rId392" Type="http://schemas.openxmlformats.org/officeDocument/2006/relationships/hyperlink" Target="http://todaysdocument.tumblr.com/post/141839659182/americasgreatoutdoors-blooming-over-the-tidal" TargetMode="External"/><Relationship Id="rId448" Type="http://schemas.openxmlformats.org/officeDocument/2006/relationships/hyperlink" Target="http://todaysdocument.tumblr.com/post/142354933692/happy-120th-to-the-olympics-the-modern-olympic" TargetMode="External"/><Relationship Id="rId613" Type="http://schemas.openxmlformats.org/officeDocument/2006/relationships/hyperlink" Target="http://ourpresidents.tumblr.com/post/150959747835/ourpresidents-the-1st-televised-kennedynixon" TargetMode="External"/><Relationship Id="rId655" Type="http://schemas.openxmlformats.org/officeDocument/2006/relationships/hyperlink" Target="https://www.instagram.com/p/BMCbVvVhs-i/" TargetMode="External"/><Relationship Id="rId252" Type="http://schemas.openxmlformats.org/officeDocument/2006/relationships/hyperlink" Target="http://todaysdocument.tumblr.com/post/131627341297/its-backtothefutureday-sorry-no-hoverboards" TargetMode="External"/><Relationship Id="rId294" Type="http://schemas.openxmlformats.org/officeDocument/2006/relationships/hyperlink" Target="http://unwritten-record.blogs.archives.gov/2015/11/19/an-update-on-kodacolor-decoded/" TargetMode="External"/><Relationship Id="rId308" Type="http://schemas.openxmlformats.org/officeDocument/2006/relationships/hyperlink" Target="https://www.facebook.com/usnationalarchives/posts/10153925268822994" TargetMode="External"/><Relationship Id="rId515" Type="http://schemas.openxmlformats.org/officeDocument/2006/relationships/hyperlink" Target="https://twitter.com/USNatArchives/status/736343773249212416" TargetMode="External"/><Relationship Id="rId47" Type="http://schemas.openxmlformats.org/officeDocument/2006/relationships/hyperlink" Target="https://www.facebook.com/usnationalarchives/photos/a.184236592993.153664.128463482993/10153062484027994/?type=1" TargetMode="External"/><Relationship Id="rId89" Type="http://schemas.openxmlformats.org/officeDocument/2006/relationships/hyperlink" Target="http://blogs.archives.gov/aotus/?p=5948" TargetMode="External"/><Relationship Id="rId112" Type="http://schemas.openxmlformats.org/officeDocument/2006/relationships/hyperlink" Target="http://todaysdocument.tumblr.com/post/115568326128/digitalpubliclibraryofamerica-socks-the-cat-pet" TargetMode="External"/><Relationship Id="rId154" Type="http://schemas.openxmlformats.org/officeDocument/2006/relationships/hyperlink" Target="https://www.facebook.com/usnationalarchives/photos/a.184236592993.153664.128463482993/10153418995492994/?type=1" TargetMode="External"/><Relationship Id="rId361" Type="http://schemas.openxmlformats.org/officeDocument/2006/relationships/hyperlink" Target="http://todaysdocument.tumblr.com/post/138487233757/civil-war-era-tintypes-randall-nash-usct-inf" TargetMode="External"/><Relationship Id="rId557" Type="http://schemas.openxmlformats.org/officeDocument/2006/relationships/hyperlink" Target="https://twitter.com/USNatArchives/status/753066461661425664" TargetMode="External"/><Relationship Id="rId599" Type="http://schemas.openxmlformats.org/officeDocument/2006/relationships/hyperlink" Target="https://hoover.blogs.archives.gov/2016/08/31/the-papers-of-rose-wilder-lane/" TargetMode="External"/><Relationship Id="rId196" Type="http://schemas.openxmlformats.org/officeDocument/2006/relationships/hyperlink" Target="https://twitter.com/USNatArchives/status/627117881172451329" TargetMode="External"/><Relationship Id="rId417" Type="http://schemas.openxmlformats.org/officeDocument/2006/relationships/hyperlink" Target="https://www.facebook.com/usnationalarchives/photos/a.184236592993.153664.128463482993/10154086141837994/?type=3&amp;theater" TargetMode="External"/><Relationship Id="rId459" Type="http://schemas.openxmlformats.org/officeDocument/2006/relationships/hyperlink" Target="https://twitter.com/USNatArchives/status/719891306563153920" TargetMode="External"/><Relationship Id="rId624" Type="http://schemas.openxmlformats.org/officeDocument/2006/relationships/hyperlink" Target="https://www.instagram.com/p/BKBGQl3BEBW/?taken-by=usnatarchives" TargetMode="External"/><Relationship Id="rId666" Type="http://schemas.openxmlformats.org/officeDocument/2006/relationships/hyperlink" Target="https://prologue.blogs.archives.gov/2012/01/17/prohibition-and-the-rise-of-the-american-gangster/" TargetMode="External"/><Relationship Id="rId16" Type="http://schemas.openxmlformats.org/officeDocument/2006/relationships/hyperlink" Target="https://www.youtube.com/watch?v=fJVaa0RAUGg" TargetMode="External"/><Relationship Id="rId221" Type="http://schemas.openxmlformats.org/officeDocument/2006/relationships/hyperlink" Target="http://todaysdocument.tumblr.com/post/127110533706/actress-yvonne-craig-best-known-as-televisions" TargetMode="External"/><Relationship Id="rId263" Type="http://schemas.openxmlformats.org/officeDocument/2006/relationships/hyperlink" Target="https://twitter.com/USNatArchives/status/657003386164920320" TargetMode="External"/><Relationship Id="rId319" Type="http://schemas.openxmlformats.org/officeDocument/2006/relationships/hyperlink" Target="https://twitter.com/USNatArchives/status/679851696089096192" TargetMode="External"/><Relationship Id="rId470" Type="http://schemas.openxmlformats.org/officeDocument/2006/relationships/hyperlink" Target="https://prologue.blogs.archives.gov/2012/01/17/prohibition-and-the-rise-of-the-american-gangster/" TargetMode="External"/><Relationship Id="rId526" Type="http://schemas.openxmlformats.org/officeDocument/2006/relationships/hyperlink" Target="https://text-message.blogs.archives.gov/2016/05/31/the-unforgettable-calamity-40th-anniversary-of-the-teton-dam-failure/" TargetMode="External"/><Relationship Id="rId58" Type="http://schemas.openxmlformats.org/officeDocument/2006/relationships/hyperlink" Target="https://www.youtube.com/watch?v=fJVaa0RAUGg" TargetMode="External"/><Relationship Id="rId123" Type="http://schemas.openxmlformats.org/officeDocument/2006/relationships/hyperlink" Target="http://blogs.archives.gov/records-express/2015/04/02/draft-capstone-grs-available/" TargetMode="External"/><Relationship Id="rId330" Type="http://schemas.openxmlformats.org/officeDocument/2006/relationships/hyperlink" Target="https://www.youtube.com/watch?v=ZaMyHw6NeXo" TargetMode="External"/><Relationship Id="rId568" Type="http://schemas.openxmlformats.org/officeDocument/2006/relationships/hyperlink" Target="https://www.facebook.com/GWBLibrary/photos/a.315676365201095.56218.310212879080777/803821996386527/?type=3&amp;theater" TargetMode="External"/><Relationship Id="rId165" Type="http://schemas.openxmlformats.org/officeDocument/2006/relationships/hyperlink" Target="http://fordlibrarymuseum.tumblr.com/post/89754964337/a-first-lady-flag-after-noticing-the-national" TargetMode="External"/><Relationship Id="rId372" Type="http://schemas.openxmlformats.org/officeDocument/2006/relationships/hyperlink" Target="https://text-message.blogs.archives.gov/2016/03/21/the-misadventures-of-a-soldier-and-his-bounty-land-warrant/" TargetMode="External"/><Relationship Id="rId428" Type="http://schemas.openxmlformats.org/officeDocument/2006/relationships/hyperlink" Target="https://unwritten-record.blogs.archives.gov/2016/03/15/map-minutes-captured-and-abandoned-property-in-the-post-civil-war-south/" TargetMode="External"/><Relationship Id="rId635" Type="http://schemas.openxmlformats.org/officeDocument/2006/relationships/hyperlink" Target="https://prologue.blogs.archives.gov/2012/01/17/prohibition-and-the-rise-of-the-american-gangster/" TargetMode="External"/><Relationship Id="rId677" Type="http://schemas.openxmlformats.org/officeDocument/2006/relationships/hyperlink" Target="https://www.youtube.com/watch?v=RLdtxogTQSo" TargetMode="External"/><Relationship Id="rId232" Type="http://schemas.openxmlformats.org/officeDocument/2006/relationships/hyperlink" Target="http://ourpresidents.tumblr.com/post/128844971987/in-the-wake-of-the-september-11-2001-terrorist" TargetMode="External"/><Relationship Id="rId274" Type="http://schemas.openxmlformats.org/officeDocument/2006/relationships/hyperlink" Target="https://www.youtube.com/watch?v=nUh-VO9k15E" TargetMode="External"/><Relationship Id="rId481" Type="http://schemas.openxmlformats.org/officeDocument/2006/relationships/hyperlink" Target="https://www.youtube.com/watch?v=HVYaPwYvgY0" TargetMode="External"/><Relationship Id="rId27" Type="http://schemas.openxmlformats.org/officeDocument/2006/relationships/hyperlink" Target="http://todaysdocument.tumblr.com/post/106226471937/twas-the-day-after-christmas-and-all-through-the" TargetMode="External"/><Relationship Id="rId69" Type="http://schemas.openxmlformats.org/officeDocument/2006/relationships/hyperlink" Target="https://www.facebook.com/usnationalarchives/posts/10153156397172994" TargetMode="External"/><Relationship Id="rId134" Type="http://schemas.openxmlformats.org/officeDocument/2006/relationships/hyperlink" Target="https://twitter.com/USNatArchives/status/590513027365011456" TargetMode="External"/><Relationship Id="rId537" Type="http://schemas.openxmlformats.org/officeDocument/2006/relationships/hyperlink" Target="http://todaysdocument.tumblr.com/post/145512120952/d-day-in-color-on-the-72nd-anniversary-of-the" TargetMode="External"/><Relationship Id="rId579" Type="http://schemas.openxmlformats.org/officeDocument/2006/relationships/hyperlink" Target="http://todaysdocument.tumblr.com/post/149460599672/one-hundred-years-of-the-national-park-service-be" TargetMode="External"/><Relationship Id="rId80" Type="http://schemas.openxmlformats.org/officeDocument/2006/relationships/hyperlink" Target="https://twitter.com/USNatArchives/status/547477659383775232" TargetMode="External"/><Relationship Id="rId176" Type="http://schemas.openxmlformats.org/officeDocument/2006/relationships/hyperlink" Target="https://twitter.com/USNatArchives/status/607934401557569537" TargetMode="External"/><Relationship Id="rId341" Type="http://schemas.openxmlformats.org/officeDocument/2006/relationships/hyperlink" Target="https://twitter.com/USNatArchives/status/690521834001960960" TargetMode="External"/><Relationship Id="rId383" Type="http://schemas.openxmlformats.org/officeDocument/2006/relationships/hyperlink" Target="https://www.youtube.com/watch?v=xltO0Xcdm1s" TargetMode="External"/><Relationship Id="rId439" Type="http://schemas.openxmlformats.org/officeDocument/2006/relationships/hyperlink" Target="https://www.facebook.com/usnationalarchives/photos/a.184236592993.153664.128463482993/10154180151272994/?type=3&amp;theater" TargetMode="External"/><Relationship Id="rId590" Type="http://schemas.openxmlformats.org/officeDocument/2006/relationships/hyperlink" Target="https://www.youtube.com/watch?v=9ifDqlRZh70" TargetMode="External"/><Relationship Id="rId604" Type="http://schemas.openxmlformats.org/officeDocument/2006/relationships/hyperlink" Target="https://www.facebook.com/GWBLibrary/photos/a.315676365201095.56218.310212879080777/822463777855682/?type=3&amp;theater" TargetMode="External"/><Relationship Id="rId646" Type="http://schemas.openxmlformats.org/officeDocument/2006/relationships/hyperlink" Target="https://www.youtube.com/watch?v=SfJt-W7fwTY" TargetMode="External"/><Relationship Id="rId201" Type="http://schemas.openxmlformats.org/officeDocument/2006/relationships/hyperlink" Target="https://www.youtube.com/watch?v=xltO0Xcdm1s" TargetMode="External"/><Relationship Id="rId243" Type="http://schemas.openxmlformats.org/officeDocument/2006/relationships/hyperlink" Target="https://twitter.com/USNatArchives/status/641448551336296448" TargetMode="External"/><Relationship Id="rId285" Type="http://schemas.openxmlformats.org/officeDocument/2006/relationships/hyperlink" Target="http://todaysdocument.tumblr.com/post/133877654662/gifitup2015-gif-it-up-2015-entry-by" TargetMode="External"/><Relationship Id="rId450" Type="http://schemas.openxmlformats.org/officeDocument/2006/relationships/hyperlink" Target="https://twitter.com/USNatArchives/status/719925691672870912" TargetMode="External"/><Relationship Id="rId506" Type="http://schemas.openxmlformats.org/officeDocument/2006/relationships/hyperlink" Target="http://riversidearchives.tumblr.com/post/144810930761" TargetMode="External"/><Relationship Id="rId688" Type="http://schemas.openxmlformats.org/officeDocument/2006/relationships/hyperlink" Target="https://www.instagram.com/p/BMj14JyBmNM/" TargetMode="External"/><Relationship Id="rId38" Type="http://schemas.openxmlformats.org/officeDocument/2006/relationships/hyperlink" Target="http://blogs.archives.gov/prologue/?p=8258" TargetMode="External"/><Relationship Id="rId103" Type="http://schemas.openxmlformats.org/officeDocument/2006/relationships/hyperlink" Target="https://www.facebook.com/usnationalarchives/photos/a.184236592993.153664.128463482993/10153233280177994/?type=1" TargetMode="External"/><Relationship Id="rId310" Type="http://schemas.openxmlformats.org/officeDocument/2006/relationships/hyperlink" Target="https://www.facebook.com/usnationalarchives/photos/a.184236592993.153664.128463482993/10153873235132994/?type=3&amp;theater" TargetMode="External"/><Relationship Id="rId492" Type="http://schemas.openxmlformats.org/officeDocument/2006/relationships/hyperlink" Target="https://www.facebook.com/GWBLibrary/photos/a.315676365201095.56218.310212879080777/782904895144904/?type=3&amp;theater" TargetMode="External"/><Relationship Id="rId548" Type="http://schemas.openxmlformats.org/officeDocument/2006/relationships/hyperlink" Target="https://text-message.blogs.archives.gov/2016/06/28/the-approach-of-world-war-ii-a-view-from-the-u-s-embassy-in-poland/" TargetMode="External"/><Relationship Id="rId91" Type="http://schemas.openxmlformats.org/officeDocument/2006/relationships/hyperlink" Target="http://fordlibrarymuseum.tumblr.com/post/112696442550/being-ladylike-does-not-require-silence-in" TargetMode="External"/><Relationship Id="rId145" Type="http://schemas.openxmlformats.org/officeDocument/2006/relationships/hyperlink" Target="http://todaysdocument.tumblr.com/post/118197007390/photograph-of-wedding-rings-removed-by-the-germans" TargetMode="External"/><Relationship Id="rId187" Type="http://schemas.openxmlformats.org/officeDocument/2006/relationships/hyperlink" Target="https://www.facebook.com/usnationalarchives/photos/a.184236592993.153664.128463482993/10153540987172994/?type=1" TargetMode="External"/><Relationship Id="rId352" Type="http://schemas.openxmlformats.org/officeDocument/2006/relationships/hyperlink" Target="https://www.facebook.com/usnationalarchives/photos/a.184236592993.153664.128463482993/10154043547607994/?type=3&amp;theater" TargetMode="External"/><Relationship Id="rId394" Type="http://schemas.openxmlformats.org/officeDocument/2006/relationships/hyperlink" Target="http://fdrlibrary.tumblr.com/post/141201410689/fdrlibrary-happy-110th-anniversary-franklin-and" TargetMode="External"/><Relationship Id="rId408" Type="http://schemas.openxmlformats.org/officeDocument/2006/relationships/hyperlink" Target="https://twitter.com/USNatArchives/status/715536946530021377" TargetMode="External"/><Relationship Id="rId615" Type="http://schemas.openxmlformats.org/officeDocument/2006/relationships/hyperlink" Target="https://twitter.com/USNatArchives/status/776446784423985152" TargetMode="External"/><Relationship Id="rId212" Type="http://schemas.openxmlformats.org/officeDocument/2006/relationships/hyperlink" Target="https://www.youtube.com/watch?v=BFu8VjGdQZk" TargetMode="External"/><Relationship Id="rId254" Type="http://schemas.openxmlformats.org/officeDocument/2006/relationships/hyperlink" Target="http://ourpresidents.tumblr.com/post/131619912913/doc-then-tell-me-future-boy-whos-president-of" TargetMode="External"/><Relationship Id="rId657" Type="http://schemas.openxmlformats.org/officeDocument/2006/relationships/hyperlink" Target="https://www.instagram.com/p/BMOvZPwhN18/" TargetMode="External"/><Relationship Id="rId49" Type="http://schemas.openxmlformats.org/officeDocument/2006/relationships/hyperlink" Target="https://www.facebook.com/GWBLibrary/photos/a.315676365201095.56218.310212879080777/587817227987006/?type=1&amp;theater" TargetMode="External"/><Relationship Id="rId114" Type="http://schemas.openxmlformats.org/officeDocument/2006/relationships/hyperlink" Target="http://fdrlibrary.tumblr.com/post/115762184944/in-honor-of-the-launch-of-our-new-online-exhibit" TargetMode="External"/><Relationship Id="rId296" Type="http://schemas.openxmlformats.org/officeDocument/2006/relationships/hyperlink" Target="https://www.youtube.com/watch?v=9ifDqlRZh70" TargetMode="External"/><Relationship Id="rId461" Type="http://schemas.openxmlformats.org/officeDocument/2006/relationships/hyperlink" Target="https://www.youtube.com/watch?v=TpfY8kh5lUw" TargetMode="External"/><Relationship Id="rId517" Type="http://schemas.openxmlformats.org/officeDocument/2006/relationships/hyperlink" Target="https://twitter.com/USNatArchives/status/735597592537620480" TargetMode="External"/><Relationship Id="rId559" Type="http://schemas.openxmlformats.org/officeDocument/2006/relationships/hyperlink" Target="http://todaysdocument.tumblr.com/post/146894203375/in-congress-july-4-1776-the-unanimous" TargetMode="External"/><Relationship Id="rId60" Type="http://schemas.openxmlformats.org/officeDocument/2006/relationships/hyperlink" Target="http://blogs.archives.gov/prologue/?p=8258" TargetMode="External"/><Relationship Id="rId156" Type="http://schemas.openxmlformats.org/officeDocument/2006/relationships/hyperlink" Target="https://www.facebook.com/usnationalarchives/photos/a.184236592993.153664.128463482993/10153379593867994/?type=1" TargetMode="External"/><Relationship Id="rId198" Type="http://schemas.openxmlformats.org/officeDocument/2006/relationships/hyperlink" Target="https://twitter.com/USNatArchives/status/622136370514030592" TargetMode="External"/><Relationship Id="rId321" Type="http://schemas.openxmlformats.org/officeDocument/2006/relationships/hyperlink" Target="http://todaysdocument.tumblr.com/post/138278539875/petition-for-universal-suffrage-from-elizabeth" TargetMode="External"/><Relationship Id="rId363" Type="http://schemas.openxmlformats.org/officeDocument/2006/relationships/hyperlink" Target="http://todaysdocument.tumblr.com/post/139117578502/how-the-smithsonian-is-crowdsourcing-history" TargetMode="External"/><Relationship Id="rId419" Type="http://schemas.openxmlformats.org/officeDocument/2006/relationships/hyperlink" Target="https://www.facebook.com/usnationalarchives/photos/a.184236592993.153664.128463482993/10154085967182994/?type=3&amp;theater" TargetMode="External"/><Relationship Id="rId570" Type="http://schemas.openxmlformats.org/officeDocument/2006/relationships/hyperlink" Target="https://prologue.blogs.archives.gov/2016/08/10/the-gems-of-record-group-242-foreign-records-seized/" TargetMode="External"/><Relationship Id="rId626" Type="http://schemas.openxmlformats.org/officeDocument/2006/relationships/hyperlink" Target="https://www.instagram.com/p/BKS3QjHBqmG/?taken-by=usnatarchives" TargetMode="External"/><Relationship Id="rId223" Type="http://schemas.openxmlformats.org/officeDocument/2006/relationships/hyperlink" Target="http://todaysdocument.tumblr.com/post/127234066193/gemini-v-mission-images-august-21-1965-file" TargetMode="External"/><Relationship Id="rId430" Type="http://schemas.openxmlformats.org/officeDocument/2006/relationships/hyperlink" Target="https://www.facebook.com/usnationalarchives/photos/a.184236592993.153664.128463482993/10154205006557994/?type=3" TargetMode="External"/><Relationship Id="rId668" Type="http://schemas.openxmlformats.org/officeDocument/2006/relationships/hyperlink" Target="https://unwritten-record.blogs.archives.gov/2014/12/24/louis-zamperini-the-story-of-a-true-american-hero/" TargetMode="External"/><Relationship Id="rId18" Type="http://schemas.openxmlformats.org/officeDocument/2006/relationships/hyperlink" Target="https://www.youtube.com/watch?v=xltO0Xcdm1s" TargetMode="External"/><Relationship Id="rId265" Type="http://schemas.openxmlformats.org/officeDocument/2006/relationships/hyperlink" Target="https://twitter.com/USNatArchives/status/660100875378163712" TargetMode="External"/><Relationship Id="rId472" Type="http://schemas.openxmlformats.org/officeDocument/2006/relationships/hyperlink" Target="https://prologue.blogs.archives.gov/2015/11/30/the-montgomery-bus-boycott/" TargetMode="External"/><Relationship Id="rId528" Type="http://schemas.openxmlformats.org/officeDocument/2006/relationships/hyperlink" Target="https://unwritten-record.blogs.archives.gov/2014/06/06/images-of-the-week-d-day-in-color/" TargetMode="External"/><Relationship Id="rId125" Type="http://schemas.openxmlformats.org/officeDocument/2006/relationships/hyperlink" Target="https://www.facebook.com/usnationalarchives/photos/a.184236592993.153664.128463482993/10153309416212994/?type=1" TargetMode="External"/><Relationship Id="rId167" Type="http://schemas.openxmlformats.org/officeDocument/2006/relationships/hyperlink" Target="http://todaysdocument.tumblr.com/post/121996371409/the-famous-british-liner-queen-mary-arrives-in" TargetMode="External"/><Relationship Id="rId332" Type="http://schemas.openxmlformats.org/officeDocument/2006/relationships/hyperlink" Target="https://www.facebook.com/usnationalarchives/posts/10153977501662994" TargetMode="External"/><Relationship Id="rId374" Type="http://schemas.openxmlformats.org/officeDocument/2006/relationships/hyperlink" Target="https://prologue.blogs.archives.gov/2012/01/17/prohibition-and-the-rise-of-the-american-gangster/" TargetMode="External"/><Relationship Id="rId581" Type="http://schemas.openxmlformats.org/officeDocument/2006/relationships/hyperlink" Target="http://todaysdocument.tumblr.com/post/148638174810/airship-uss-akron-in-flight-us-navy-stock" TargetMode="External"/><Relationship Id="rId71" Type="http://schemas.openxmlformats.org/officeDocument/2006/relationships/hyperlink" Target="https://www.youtube.com/watch?v=TpfY8kh5lUw" TargetMode="External"/><Relationship Id="rId234" Type="http://schemas.openxmlformats.org/officeDocument/2006/relationships/hyperlink" Target="https://www.facebook.com/usnationalarchives/photos/a.184236592993.153664.128463482993/10153715972757994/?type=3" TargetMode="External"/><Relationship Id="rId637" Type="http://schemas.openxmlformats.org/officeDocument/2006/relationships/hyperlink" Target="https://hoover.blogs.archives.gov/2016/10/19/telgram-scam/" TargetMode="External"/><Relationship Id="rId679" Type="http://schemas.openxmlformats.org/officeDocument/2006/relationships/hyperlink" Target="https://twitter.com/USNatArchives/status/801051450310725633" TargetMode="External"/><Relationship Id="rId2" Type="http://schemas.openxmlformats.org/officeDocument/2006/relationships/hyperlink" Target="http://blogs.archives.gov/prologue/?p=8258" TargetMode="External"/><Relationship Id="rId29" Type="http://schemas.openxmlformats.org/officeDocument/2006/relationships/hyperlink" Target="http://preservearchives.tumblr.com/post/92634273195/pep-persons-of-exceptional-prominence-spot" TargetMode="External"/><Relationship Id="rId255" Type="http://schemas.openxmlformats.org/officeDocument/2006/relationships/hyperlink" Target="http://usnatarchives.tumblr.com/post/131947491214/in-case-yeti-is-traced-it-can-be-photographed-or" TargetMode="External"/><Relationship Id="rId276" Type="http://schemas.openxmlformats.org/officeDocument/2006/relationships/hyperlink" Target="https://twitter.com/USNatArchives/status/661201181155438592" TargetMode="External"/><Relationship Id="rId297" Type="http://schemas.openxmlformats.org/officeDocument/2006/relationships/hyperlink" Target="https://www.youtube.com/watch?v=xltO0Xcdm1s" TargetMode="External"/><Relationship Id="rId441" Type="http://schemas.openxmlformats.org/officeDocument/2006/relationships/hyperlink" Target="http://todaysdocument.tumblr.com/post/143076648167/earthquake-in-san-francisco-1906-on-the-110th" TargetMode="External"/><Relationship Id="rId462" Type="http://schemas.openxmlformats.org/officeDocument/2006/relationships/hyperlink" Target="https://www.youtube.com/watch?v=9ifDqlRZh70" TargetMode="External"/><Relationship Id="rId483" Type="http://schemas.openxmlformats.org/officeDocument/2006/relationships/hyperlink" Target="https://www.youtube.com/watch?v=9ifDqlRZh70" TargetMode="External"/><Relationship Id="rId518" Type="http://schemas.openxmlformats.org/officeDocument/2006/relationships/hyperlink" Target="https://twitter.com/USNatArchives/status/732561215336120320" TargetMode="External"/><Relationship Id="rId539" Type="http://schemas.openxmlformats.org/officeDocument/2006/relationships/hyperlink" Target="https://twitter.com/USNatArchives/status/746762461383172097" TargetMode="External"/><Relationship Id="rId40" Type="http://schemas.openxmlformats.org/officeDocument/2006/relationships/hyperlink" Target="http://todaysdocument.tumblr.com/post/107535646842/happy-80th-elvis-elvis-aaron-presley-january" TargetMode="External"/><Relationship Id="rId115" Type="http://schemas.openxmlformats.org/officeDocument/2006/relationships/hyperlink" Target="https://www.youtube.com/watch?v=TpfY8kh5lUw" TargetMode="External"/><Relationship Id="rId136" Type="http://schemas.openxmlformats.org/officeDocument/2006/relationships/hyperlink" Target="http://blogs.archives.gov/prologue/?p=3767" TargetMode="External"/><Relationship Id="rId157" Type="http://schemas.openxmlformats.org/officeDocument/2006/relationships/hyperlink" Target="https://www.facebook.com/GWBLibrary/posts/636172996484762" TargetMode="External"/><Relationship Id="rId178" Type="http://schemas.openxmlformats.org/officeDocument/2006/relationships/hyperlink" Target="https://twitter.com/USNatArchives/status/608307299375931392" TargetMode="External"/><Relationship Id="rId301" Type="http://schemas.openxmlformats.org/officeDocument/2006/relationships/hyperlink" Target="http://blogs.archives.gov/prologue/?p=8258" TargetMode="External"/><Relationship Id="rId322" Type="http://schemas.openxmlformats.org/officeDocument/2006/relationships/hyperlink" Target="http://ourpresidents.tumblr.com/post/137158661903/ourpresidents-state-of-the-union-addresses" TargetMode="External"/><Relationship Id="rId343" Type="http://schemas.openxmlformats.org/officeDocument/2006/relationships/hyperlink" Target="https://twitter.com/USNatArchives/status/690894363082276865" TargetMode="External"/><Relationship Id="rId364" Type="http://schemas.openxmlformats.org/officeDocument/2006/relationships/hyperlink" Target="http://fdrlibrary.tumblr.com/post/139610892154/fordlibrarymuseum-on-february-19-1976" TargetMode="External"/><Relationship Id="rId550" Type="http://schemas.openxmlformats.org/officeDocument/2006/relationships/hyperlink" Target="https://www.youtube.com/watch?v=xltO0Xcdm1s" TargetMode="External"/><Relationship Id="rId61" Type="http://schemas.openxmlformats.org/officeDocument/2006/relationships/hyperlink" Target="http://blogs.archives.gov/prologue/?p=2445" TargetMode="External"/><Relationship Id="rId82" Type="http://schemas.openxmlformats.org/officeDocument/2006/relationships/hyperlink" Target="https://twitter.com/USNatArchives/status/544843562555555840" TargetMode="External"/><Relationship Id="rId199" Type="http://schemas.openxmlformats.org/officeDocument/2006/relationships/hyperlink" Target="https://www.youtube.com/watch?v=JolhiCbU_u8" TargetMode="External"/><Relationship Id="rId203" Type="http://schemas.openxmlformats.org/officeDocument/2006/relationships/hyperlink" Target="https://www.youtube.com/watch?v=klzy0Bb4fBs" TargetMode="External"/><Relationship Id="rId385" Type="http://schemas.openxmlformats.org/officeDocument/2006/relationships/hyperlink" Target="https://www.youtube.com/watch?v=Ws9L-Kifjkg" TargetMode="External"/><Relationship Id="rId571" Type="http://schemas.openxmlformats.org/officeDocument/2006/relationships/hyperlink" Target="https://fdr.blogs.archives.gov/2016/08/25/a-first-lady-on-the-front-lines/" TargetMode="External"/><Relationship Id="rId592" Type="http://schemas.openxmlformats.org/officeDocument/2006/relationships/hyperlink" Target="https://www.youtube.com/watch?v=TpfY8kh5lUw" TargetMode="External"/><Relationship Id="rId606" Type="http://schemas.openxmlformats.org/officeDocument/2006/relationships/hyperlink" Target="https://www.facebook.com/usnationalarchives/videos/10154639983627994/" TargetMode="External"/><Relationship Id="rId627" Type="http://schemas.openxmlformats.org/officeDocument/2006/relationships/hyperlink" Target="https://www.instagram.com/p/BKbYnC4h0j2/?taken-by=usnatarchives" TargetMode="External"/><Relationship Id="rId648" Type="http://schemas.openxmlformats.org/officeDocument/2006/relationships/hyperlink" Target="https://www.youtube.com/watch?v=9ifDqlRZh70" TargetMode="External"/><Relationship Id="rId669" Type="http://schemas.openxmlformats.org/officeDocument/2006/relationships/hyperlink" Target="https://www.facebook.com/GWBLibrary/photos/a.315676365201095.56218.310212879080777/883937688374957/?type=3&amp;theater" TargetMode="External"/><Relationship Id="rId19" Type="http://schemas.openxmlformats.org/officeDocument/2006/relationships/hyperlink" Target="https://www.youtube.com/watch?v=vFUofXG_tB8" TargetMode="External"/><Relationship Id="rId224" Type="http://schemas.openxmlformats.org/officeDocument/2006/relationships/hyperlink" Target="https://twitter.com/USNatArchives/status/633281166322311168" TargetMode="External"/><Relationship Id="rId245" Type="http://schemas.openxmlformats.org/officeDocument/2006/relationships/hyperlink" Target="http://narations.blogs.archives.gov/2015/08/27/thank-you-for-feedback-on-renewal-of-the-ancestry-com-partnership-agreement/" TargetMode="External"/><Relationship Id="rId266" Type="http://schemas.openxmlformats.org/officeDocument/2006/relationships/hyperlink" Target="https://www.facebook.com/usnationalarchives/photos/a.184236592993.153664.128463482993/10153804723157994/?type=3" TargetMode="External"/><Relationship Id="rId287" Type="http://schemas.openxmlformats.org/officeDocument/2006/relationships/hyperlink" Target="https://www.facebook.com/usnationalarchives/photos/a.184236592993.153664.128463482993/10153859943672994/?type=3" TargetMode="External"/><Relationship Id="rId410" Type="http://schemas.openxmlformats.org/officeDocument/2006/relationships/hyperlink" Target="https://www.facebook.com/usnationalarchives/posts/10154105994607994" TargetMode="External"/><Relationship Id="rId431" Type="http://schemas.openxmlformats.org/officeDocument/2006/relationships/hyperlink" Target="https://www.facebook.com/usnationalarchives/posts/10154179646842994" TargetMode="External"/><Relationship Id="rId452" Type="http://schemas.openxmlformats.org/officeDocument/2006/relationships/hyperlink" Target="https://twitter.com/USNatArchives/status/718857348408811520" TargetMode="External"/><Relationship Id="rId473" Type="http://schemas.openxmlformats.org/officeDocument/2006/relationships/hyperlink" Target="https://prologue.blogs.archives.gov/2010/11/09/teddy-roosevelt-and-abraham-lincoln-in-the-same-photo/" TargetMode="External"/><Relationship Id="rId494" Type="http://schemas.openxmlformats.org/officeDocument/2006/relationships/hyperlink" Target="https://www.facebook.com/GWBLibrary/photos/a.315676365201095.56218.310212879080777/781034071998653/?type=3&amp;theater" TargetMode="External"/><Relationship Id="rId508" Type="http://schemas.openxmlformats.org/officeDocument/2006/relationships/hyperlink" Target="http://usnatarchivesexhibits.tumblr.com/post/144514310077/if-captain-america-were-real-would-any-of-his" TargetMode="External"/><Relationship Id="rId529" Type="http://schemas.openxmlformats.org/officeDocument/2006/relationships/hyperlink" Target="https://www.facebook.com/reaganlibrary/photos/a.215833805147323.56944.178579405539430/1126382384092456/?type=3&amp;theater" TargetMode="External"/><Relationship Id="rId680" Type="http://schemas.openxmlformats.org/officeDocument/2006/relationships/hyperlink" Target="https://twitter.com/USNatArchives/status/793972249904746500" TargetMode="External"/><Relationship Id="rId30" Type="http://schemas.openxmlformats.org/officeDocument/2006/relationships/hyperlink" Target="https://www.facebook.com/GWBLibrary/photos/a.315676365201095.56218.310212879080777/575361562565906/?type=1" TargetMode="External"/><Relationship Id="rId105" Type="http://schemas.openxmlformats.org/officeDocument/2006/relationships/hyperlink" Target="https://twitter.com/USNatArchives/status/575622024141340672" TargetMode="External"/><Relationship Id="rId126" Type="http://schemas.openxmlformats.org/officeDocument/2006/relationships/hyperlink" Target="https://www.facebook.com/GWBLibrary/photos/a.315676365201095.56218.310212879080777/628274473941281/?type=1" TargetMode="External"/><Relationship Id="rId147" Type="http://schemas.openxmlformats.org/officeDocument/2006/relationships/hyperlink" Target="http://ourpresidents.tumblr.com/post/64864748162/a-vip-very-important-pup-at-the-white-house" TargetMode="External"/><Relationship Id="rId168" Type="http://schemas.openxmlformats.org/officeDocument/2006/relationships/hyperlink" Target="http://ourpresidents.tumblr.com/post/122502237860/jfk-in-berlin-on-this-day-on-june-26-1963" TargetMode="External"/><Relationship Id="rId312" Type="http://schemas.openxmlformats.org/officeDocument/2006/relationships/hyperlink" Target="http://todaysdocument.tumblr.com/post/135385485732/celebrating-the-star-wars-premiere-remember" TargetMode="External"/><Relationship Id="rId333" Type="http://schemas.openxmlformats.org/officeDocument/2006/relationships/hyperlink" Target="https://www.facebook.com/usnationalarchives/photos/a.184236592993.153664.128463482993/10153973631987994/?type=3&amp;theater" TargetMode="External"/><Relationship Id="rId354" Type="http://schemas.openxmlformats.org/officeDocument/2006/relationships/hyperlink" Target="https://www.facebook.com/usnationalarchives/photos/a.184236592993.153664.128463482993/10154019642827994/?type=3&amp;theater" TargetMode="External"/><Relationship Id="rId540" Type="http://schemas.openxmlformats.org/officeDocument/2006/relationships/hyperlink" Target="https://twitter.com/USNatArchives/status/743777795860467713" TargetMode="External"/><Relationship Id="rId51" Type="http://schemas.openxmlformats.org/officeDocument/2006/relationships/hyperlink" Target="https://twitter.com/USNatArchives/status/554740905421570049" TargetMode="External"/><Relationship Id="rId72" Type="http://schemas.openxmlformats.org/officeDocument/2006/relationships/hyperlink" Target="https://www.youtube.com/watch?v=ZaMyHw6NeXo" TargetMode="External"/><Relationship Id="rId93" Type="http://schemas.openxmlformats.org/officeDocument/2006/relationships/hyperlink" Target="http://usnatarchives.tumblr.com/post/113429428294/ever-wonder-what-happens-in-the-national-archives" TargetMode="External"/><Relationship Id="rId189" Type="http://schemas.openxmlformats.org/officeDocument/2006/relationships/hyperlink" Target="http://ourpresidents.tumblr.com/post/123029928298/lbj-signs-the-civil-right-act-of-1964-today-in" TargetMode="External"/><Relationship Id="rId375" Type="http://schemas.openxmlformats.org/officeDocument/2006/relationships/hyperlink" Target="https://unwritten-record.blogs.archives.gov/2014/12/24/louis-zamperini-the-story-of-a-true-american-hero/" TargetMode="External"/><Relationship Id="rId396" Type="http://schemas.openxmlformats.org/officeDocument/2006/relationships/hyperlink" Target="http://ourpresidents.tumblr.com/post/140630307578/in-memory-of-nancy-reagan-july-6-1921-march-6" TargetMode="External"/><Relationship Id="rId561" Type="http://schemas.openxmlformats.org/officeDocument/2006/relationships/hyperlink" Target="http://todaysdocument.tumblr.com/post/147661513162/gemini-x-mission-images-7191966-file-unit" TargetMode="External"/><Relationship Id="rId582" Type="http://schemas.openxmlformats.org/officeDocument/2006/relationships/hyperlink" Target="http://todaysdocument.tumblr.com/post/148591390336/lighthouse-drawings-in-celebration-of-national" TargetMode="External"/><Relationship Id="rId617" Type="http://schemas.openxmlformats.org/officeDocument/2006/relationships/hyperlink" Target="https://twitter.com/USNatArchives/status/775683799602651137" TargetMode="External"/><Relationship Id="rId638" Type="http://schemas.openxmlformats.org/officeDocument/2006/relationships/hyperlink" Target="http://unwritten-record.blogs.archives.gov/2016/07/19/hidden-women-the-art-of-wwi-camouflage-photos/" TargetMode="External"/><Relationship Id="rId659" Type="http://schemas.openxmlformats.org/officeDocument/2006/relationships/hyperlink" Target="http://todaysdocument.tumblr.com/post/153080585618/gemini-xii-mission-image-major-aldrins-helmet" TargetMode="External"/><Relationship Id="rId3" Type="http://schemas.openxmlformats.org/officeDocument/2006/relationships/hyperlink" Target="http://blogs.archives.gov/prologue/?m=201411" TargetMode="External"/><Relationship Id="rId214" Type="http://schemas.openxmlformats.org/officeDocument/2006/relationships/hyperlink" Target="https://www.facebook.com/GWBLibrary/photos/a.315676365201095.56218.310212879080777/676261112475950/?type=1" TargetMode="External"/><Relationship Id="rId235" Type="http://schemas.openxmlformats.org/officeDocument/2006/relationships/hyperlink" Target="https://www.facebook.com/usnationalarchives/posts/10153699259872994" TargetMode="External"/><Relationship Id="rId256" Type="http://schemas.openxmlformats.org/officeDocument/2006/relationships/hyperlink" Target="http://blogs.archives.gov/prologue/?p=2445" TargetMode="External"/><Relationship Id="rId277" Type="http://schemas.openxmlformats.org/officeDocument/2006/relationships/hyperlink" Target="https://twitter.com/USNatArchives/status/669721044933046272" TargetMode="External"/><Relationship Id="rId298" Type="http://schemas.openxmlformats.org/officeDocument/2006/relationships/hyperlink" Target="https://www.youtube.com/watch?v=TpfY8kh5lUw" TargetMode="External"/><Relationship Id="rId400" Type="http://schemas.openxmlformats.org/officeDocument/2006/relationships/hyperlink" Target="https://twitter.com/USNatArchives/status/706918651920826368" TargetMode="External"/><Relationship Id="rId421" Type="http://schemas.openxmlformats.org/officeDocument/2006/relationships/hyperlink" Target="https://prologue.blogs.archives.gov/2016/04/11/a-record-setting-amendment/" TargetMode="External"/><Relationship Id="rId442" Type="http://schemas.openxmlformats.org/officeDocument/2006/relationships/hyperlink" Target="http://todaysdocument.tumblr.com/post/142628008273/truman-to-macarthur-youre-fired-proposed" TargetMode="External"/><Relationship Id="rId463" Type="http://schemas.openxmlformats.org/officeDocument/2006/relationships/hyperlink" Target="https://www.youtube.com/watch?v=f1fc-h018Uo" TargetMode="External"/><Relationship Id="rId484" Type="http://schemas.openxmlformats.org/officeDocument/2006/relationships/hyperlink" Target="https://www.youtube.com/watch?v=Ws9L-Kifjkg" TargetMode="External"/><Relationship Id="rId519" Type="http://schemas.openxmlformats.org/officeDocument/2006/relationships/hyperlink" Target="https://twitter.com/USNatArchives/status/732632034322096129" TargetMode="External"/><Relationship Id="rId670" Type="http://schemas.openxmlformats.org/officeDocument/2006/relationships/hyperlink" Target="https://www.facebook.com/GWBLibrary/photos/a.315676365201095.56218.310212879080777/879289978839728/?type=3&amp;theater" TargetMode="External"/><Relationship Id="rId116" Type="http://schemas.openxmlformats.org/officeDocument/2006/relationships/hyperlink" Target="https://www.youtube.com/watch?v=zGnfqLyyQoQ" TargetMode="External"/><Relationship Id="rId137" Type="http://schemas.openxmlformats.org/officeDocument/2006/relationships/hyperlink" Target="http://blogs.archives.gov/prologue/?p=11408" TargetMode="External"/><Relationship Id="rId158" Type="http://schemas.openxmlformats.org/officeDocument/2006/relationships/hyperlink" Target="https://www.facebook.com/GWBLibrary/photos/a.315676365201095.56218.310212879080777/631739966928065/?type=1" TargetMode="External"/><Relationship Id="rId302" Type="http://schemas.openxmlformats.org/officeDocument/2006/relationships/hyperlink" Target="http://fdr.blogs.archives.gov/2015/12/07/the-true-story-behind-the-most-important-speech-of-the-20th-century/" TargetMode="External"/><Relationship Id="rId323" Type="http://schemas.openxmlformats.org/officeDocument/2006/relationships/hyperlink" Target="http://ourpresidents.tumblr.com/post/137160382583/david-bowie-in-the-oval-office-of-the-white-house" TargetMode="External"/><Relationship Id="rId344" Type="http://schemas.openxmlformats.org/officeDocument/2006/relationships/hyperlink" Target="https://twitter.com/USNatArchives/status/685127661505658880" TargetMode="External"/><Relationship Id="rId530" Type="http://schemas.openxmlformats.org/officeDocument/2006/relationships/hyperlink" Target="https://www.facebook.com/GWBLibrary/photos/a.315676365201095.56218.310212879080777/800134076755319/?type=3&amp;theater" TargetMode="External"/><Relationship Id="rId20" Type="http://schemas.openxmlformats.org/officeDocument/2006/relationships/hyperlink" Target="https://www.youtube.com/watch?v=f1fc-h018Uo" TargetMode="External"/><Relationship Id="rId41" Type="http://schemas.openxmlformats.org/officeDocument/2006/relationships/hyperlink" Target="http://ourpresidents.tumblr.com/post/109391258332/remembering-the-space-shuttle-challenger" TargetMode="External"/><Relationship Id="rId62" Type="http://schemas.openxmlformats.org/officeDocument/2006/relationships/hyperlink" Target="http://blogs.archives.gov/blackhistoryblog/2014/12/16/captain-frederick-c-branch/" TargetMode="External"/><Relationship Id="rId83" Type="http://schemas.openxmlformats.org/officeDocument/2006/relationships/hyperlink" Target="https://twitter.com/USNatArchives/status/541702549909557248" TargetMode="External"/><Relationship Id="rId179" Type="http://schemas.openxmlformats.org/officeDocument/2006/relationships/hyperlink" Target="http://aotus.blogs.archives.gov/2015/07/20/the-innovation-hub-2/" TargetMode="External"/><Relationship Id="rId365" Type="http://schemas.openxmlformats.org/officeDocument/2006/relationships/hyperlink" Target="http://todaysdocument.tumblr.com/post/140217108597/happy-leap-day-black-children-playing-leap" TargetMode="External"/><Relationship Id="rId386" Type="http://schemas.openxmlformats.org/officeDocument/2006/relationships/hyperlink" Target="https://www.youtube.com/watch?v=EvdJ4r96QJ8" TargetMode="External"/><Relationship Id="rId551" Type="http://schemas.openxmlformats.org/officeDocument/2006/relationships/hyperlink" Target="https://www.youtube.com/watch?v=HVYaPwYvgY0" TargetMode="External"/><Relationship Id="rId572" Type="http://schemas.openxmlformats.org/officeDocument/2006/relationships/hyperlink" Target="https://narations.blogs.archives.gov/2016/08/25/rebooting-the-social-media-strategy-for-the-national-archives/" TargetMode="External"/><Relationship Id="rId593" Type="http://schemas.openxmlformats.org/officeDocument/2006/relationships/hyperlink" Target="https://www.youtube.com/watch?v=fJVaa0RAUGg" TargetMode="External"/><Relationship Id="rId607" Type="http://schemas.openxmlformats.org/officeDocument/2006/relationships/hyperlink" Target="https://www.facebook.com/GWBLibrary/photos/a.315676365201095.56218.310212879080777/831533186948741/?type=3&amp;theater" TargetMode="External"/><Relationship Id="rId628" Type="http://schemas.openxmlformats.org/officeDocument/2006/relationships/hyperlink" Target="https://www.instagram.com/p/BKtdtL4BKbw/?taken-by=usnatarchives" TargetMode="External"/><Relationship Id="rId649" Type="http://schemas.openxmlformats.org/officeDocument/2006/relationships/hyperlink" Target="https://twitter.com/USNatArchives/status/789972471734792192" TargetMode="External"/><Relationship Id="rId190" Type="http://schemas.openxmlformats.org/officeDocument/2006/relationships/hyperlink" Target="http://ourpresidents.tumblr.com/post/119282279013/the-man-who-invented-the-zip-code-in-1961-the" TargetMode="External"/><Relationship Id="rId204" Type="http://schemas.openxmlformats.org/officeDocument/2006/relationships/hyperlink" Target="http://aotus.blogs.archives.gov/2015/08/14/historical-cats/" TargetMode="External"/><Relationship Id="rId225" Type="http://schemas.openxmlformats.org/officeDocument/2006/relationships/hyperlink" Target="https://twitter.com/USNatArchives/status/631188286120312832" TargetMode="External"/><Relationship Id="rId246" Type="http://schemas.openxmlformats.org/officeDocument/2006/relationships/hyperlink" Target="http://education.blogs.archives.gov/2015/09/16/constitutional-scavenger-hunt-with-political-cartoons-lesson-engages-students/" TargetMode="External"/><Relationship Id="rId267" Type="http://schemas.openxmlformats.org/officeDocument/2006/relationships/hyperlink" Target="https://www.facebook.com/usnationalarchives/photos/a.184236592993.153664.128463482993/10153814308927994/?type=3" TargetMode="External"/><Relationship Id="rId288" Type="http://schemas.openxmlformats.org/officeDocument/2006/relationships/hyperlink" Target="https://www.facebook.com/usnationalarchives/posts/10153865341237994" TargetMode="External"/><Relationship Id="rId411" Type="http://schemas.openxmlformats.org/officeDocument/2006/relationships/hyperlink" Target="https://www.facebook.com/usnationalarchives/posts/10154187327912994" TargetMode="External"/><Relationship Id="rId432" Type="http://schemas.openxmlformats.org/officeDocument/2006/relationships/hyperlink" Target="https://www.facebook.com/usnationalarchives/posts/10154227165432994" TargetMode="External"/><Relationship Id="rId453" Type="http://schemas.openxmlformats.org/officeDocument/2006/relationships/hyperlink" Target="https://twitter.com/USNatArchives/status/719998561937715200" TargetMode="External"/><Relationship Id="rId474" Type="http://schemas.openxmlformats.org/officeDocument/2006/relationships/hyperlink" Target="https://unwritten-record.blogs.archives.gov/2016/05/03/aftermath-of-disaster-rms-lusitania-in-photographs/" TargetMode="External"/><Relationship Id="rId509" Type="http://schemas.openxmlformats.org/officeDocument/2006/relationships/hyperlink" Target="http://todaysdocument.tumblr.com/post/143843025277/may-the-4th-be-with-you-celebrating-starwarsday" TargetMode="External"/><Relationship Id="rId660" Type="http://schemas.openxmlformats.org/officeDocument/2006/relationships/hyperlink" Target="http://usnatarchives.tumblr.com/post/153216850369/this-is-the-only-known-photograph-of-wong-lan-fong" TargetMode="External"/><Relationship Id="rId106" Type="http://schemas.openxmlformats.org/officeDocument/2006/relationships/hyperlink" Target="https://twitter.com/USNatArchives/status/575636063919685632" TargetMode="External"/><Relationship Id="rId127" Type="http://schemas.openxmlformats.org/officeDocument/2006/relationships/hyperlink" Target="https://www.facebook.com/GWBLibrary/posts/617594731675922" TargetMode="External"/><Relationship Id="rId313" Type="http://schemas.openxmlformats.org/officeDocument/2006/relationships/hyperlink" Target="http://todaysdocument.tumblr.com/post/135906754785/a-merry-christmas-to-all-this-vintage-1926" TargetMode="External"/><Relationship Id="rId495" Type="http://schemas.openxmlformats.org/officeDocument/2006/relationships/hyperlink" Target="https://www.facebook.com/GWBLibrary/photos/a.315676365201095.56218.310212879080777/773892159379511/?type=3&amp;theater" TargetMode="External"/><Relationship Id="rId681" Type="http://schemas.openxmlformats.org/officeDocument/2006/relationships/hyperlink" Target="https://twitter.com/USNatArchives/status/798612718395781120" TargetMode="External"/><Relationship Id="rId10" Type="http://schemas.openxmlformats.org/officeDocument/2006/relationships/hyperlink" Target="https://www.youtube.com/watch?v=ZaMyHw6NeXo" TargetMode="External"/><Relationship Id="rId31" Type="http://schemas.openxmlformats.org/officeDocument/2006/relationships/hyperlink" Target="https://www.facebook.com/GWBLibrary/photos/a.315676365201095.56218.310212879080777/578473832254679/?type=1" TargetMode="External"/><Relationship Id="rId52" Type="http://schemas.openxmlformats.org/officeDocument/2006/relationships/hyperlink" Target="https://twitter.com/USNatArchives/status/541702549909557248" TargetMode="External"/><Relationship Id="rId73" Type="http://schemas.openxmlformats.org/officeDocument/2006/relationships/hyperlink" Target="https://www.youtube.com/watch?v=f1fc-h018Uo" TargetMode="External"/><Relationship Id="rId94" Type="http://schemas.openxmlformats.org/officeDocument/2006/relationships/hyperlink" Target="http://todaysdocument.tumblr.com/post/112703681652/happy-75th-birthday-kings-canyon-national-park" TargetMode="External"/><Relationship Id="rId148" Type="http://schemas.openxmlformats.org/officeDocument/2006/relationships/hyperlink" Target="http://todaysdocument.tumblr.com/post/118698250637/its-twilight-zone-day-were-not-sure-what-the" TargetMode="External"/><Relationship Id="rId169" Type="http://schemas.openxmlformats.org/officeDocument/2006/relationships/hyperlink" Target="https://www.facebook.com/usnationalarchives/posts/10153524121007994" TargetMode="External"/><Relationship Id="rId334" Type="http://schemas.openxmlformats.org/officeDocument/2006/relationships/hyperlink" Target="https://www.facebook.com/usnationalarchives/posts/10153963091427994" TargetMode="External"/><Relationship Id="rId355" Type="http://schemas.openxmlformats.org/officeDocument/2006/relationships/hyperlink" Target="https://www.facebook.com/usnationalarchives/photos/a.184236592993.153664.128463482993/10154028275687994/?type=3&amp;theater" TargetMode="External"/><Relationship Id="rId376" Type="http://schemas.openxmlformats.org/officeDocument/2006/relationships/hyperlink" Target="https://fdr.blogs.archives.gov/2016/03/08/the-president-on-broadway-fdr-george-m-cohan-and-id-rather-be-right/" TargetMode="External"/><Relationship Id="rId397" Type="http://schemas.openxmlformats.org/officeDocument/2006/relationships/hyperlink" Target="http://usnatarchivesexhibits.tumblr.com/post/141368520775/hey-theyre-gonna-treat-me-like-a-man-item" TargetMode="External"/><Relationship Id="rId520" Type="http://schemas.openxmlformats.org/officeDocument/2006/relationships/hyperlink" Target="https://www.youtube.com/watch?v=TpfY8kh5lUw" TargetMode="External"/><Relationship Id="rId541" Type="http://schemas.openxmlformats.org/officeDocument/2006/relationships/hyperlink" Target="https://twitter.com/USNatArchives/status/746152147146915841" TargetMode="External"/><Relationship Id="rId562" Type="http://schemas.openxmlformats.org/officeDocument/2006/relationships/hyperlink" Target="http://todaysdocument.tumblr.com/post/148051426207/cracking-the-glass-ceiling-margaret-chase-smith" TargetMode="External"/><Relationship Id="rId583" Type="http://schemas.openxmlformats.org/officeDocument/2006/relationships/hyperlink" Target="http://todaysdocument.tumblr.com/post/148347157382/crimes-against-butter-on-august-2-1886-president" TargetMode="External"/><Relationship Id="rId618" Type="http://schemas.openxmlformats.org/officeDocument/2006/relationships/hyperlink" Target="https://twitter.com/USNatArchives/status/774695292260257792" TargetMode="External"/><Relationship Id="rId639" Type="http://schemas.openxmlformats.org/officeDocument/2006/relationships/hyperlink" Target="https://www.facebook.com/usnationalarchives/photos/a.184236592993.153664.128463482993/10154737719632994/?type=3&amp;theater" TargetMode="External"/><Relationship Id="rId4" Type="http://schemas.openxmlformats.org/officeDocument/2006/relationships/hyperlink" Target="http://blogs.archives.gov/prologue/?p=11408" TargetMode="External"/><Relationship Id="rId180" Type="http://schemas.openxmlformats.org/officeDocument/2006/relationships/hyperlink" Target="http://narations.blogs.archives.gov/2015/07/01/virtual-volunteering-retirement-project-2-0/" TargetMode="External"/><Relationship Id="rId215" Type="http://schemas.openxmlformats.org/officeDocument/2006/relationships/hyperlink" Target="https://www.facebook.com/usnationalarchives/photos/a.184236592993.153664.128463482993/10153678572847994/?type=1" TargetMode="External"/><Relationship Id="rId236" Type="http://schemas.openxmlformats.org/officeDocument/2006/relationships/hyperlink" Target="https://www.facebook.com/usnationalarchives/photos/a.184236592993.153664.128463482993/10153764390172994/?type=3" TargetMode="External"/><Relationship Id="rId257" Type="http://schemas.openxmlformats.org/officeDocument/2006/relationships/hyperlink" Target="http://narations.blogs.archives.gov/2015/10/02/announcing-naras-digitization-priorities/" TargetMode="External"/><Relationship Id="rId278" Type="http://schemas.openxmlformats.org/officeDocument/2006/relationships/hyperlink" Target="https://twitter.com/USNatArchives/status/665594661705293825" TargetMode="External"/><Relationship Id="rId401" Type="http://schemas.openxmlformats.org/officeDocument/2006/relationships/hyperlink" Target="https://twitter.com/USNatArchives/status/705050124305702912" TargetMode="External"/><Relationship Id="rId422" Type="http://schemas.openxmlformats.org/officeDocument/2006/relationships/hyperlink" Target="https://prologue.blogs.archives.gov/2012/01/17/prohibition-and-the-rise-of-the-american-gangster/" TargetMode="External"/><Relationship Id="rId443" Type="http://schemas.openxmlformats.org/officeDocument/2006/relationships/hyperlink" Target="http://todaysdocument.tumblr.com/post/143007562262/the-san-francisco-earthquake-april-18-1906-the" TargetMode="External"/><Relationship Id="rId464" Type="http://schemas.openxmlformats.org/officeDocument/2006/relationships/hyperlink" Target="https://www.youtube.com/watch?v=Uc1LFclXiBU" TargetMode="External"/><Relationship Id="rId650" Type="http://schemas.openxmlformats.org/officeDocument/2006/relationships/hyperlink" Target="https://twitter.com/USNatArchives/status/789988566235549696" TargetMode="External"/><Relationship Id="rId303" Type="http://schemas.openxmlformats.org/officeDocument/2006/relationships/hyperlink" Target="http://unwritten-record.blogs.archives.gov/2015/12/22/vintage-footage-shows-how-norad-tracks-santa/" TargetMode="External"/><Relationship Id="rId485" Type="http://schemas.openxmlformats.org/officeDocument/2006/relationships/hyperlink" Target="https://www.youtube.com/watch?v=TpfY8kh5lUw" TargetMode="External"/><Relationship Id="rId42" Type="http://schemas.openxmlformats.org/officeDocument/2006/relationships/hyperlink" Target="http://todaysdocument.tumblr.com/post/108914057101/newly-digitized-color-photos-from-the-battle-of" TargetMode="External"/><Relationship Id="rId84" Type="http://schemas.openxmlformats.org/officeDocument/2006/relationships/hyperlink" Target="https://twitter.com/USNatArchives/status/552533963320082432" TargetMode="External"/><Relationship Id="rId138" Type="http://schemas.openxmlformats.org/officeDocument/2006/relationships/hyperlink" Target="http://blogs.archives.gov/records-express/2015/05/19/opportunity-for-comment-managing-electronic-messages/" TargetMode="External"/><Relationship Id="rId345" Type="http://schemas.openxmlformats.org/officeDocument/2006/relationships/hyperlink" Target="https://twitter.com/USNatArchives/status/690711885101006848" TargetMode="External"/><Relationship Id="rId387" Type="http://schemas.openxmlformats.org/officeDocument/2006/relationships/hyperlink" Target="https://www.youtube.com/watch?v=SGoL1jYxu5E" TargetMode="External"/><Relationship Id="rId510" Type="http://schemas.openxmlformats.org/officeDocument/2006/relationships/hyperlink" Target="https://twitter.com/USNatArchives/status/729297364788367362" TargetMode="External"/><Relationship Id="rId552" Type="http://schemas.openxmlformats.org/officeDocument/2006/relationships/hyperlink" Target="https://www.youtube.com/watch?v=TpfY8kh5lUw" TargetMode="External"/><Relationship Id="rId594" Type="http://schemas.openxmlformats.org/officeDocument/2006/relationships/hyperlink" Target="https://www.instagram.com/p/BJId8LbhCFx/?taken-by=usnatarchives" TargetMode="External"/><Relationship Id="rId608" Type="http://schemas.openxmlformats.org/officeDocument/2006/relationships/hyperlink" Target="https://www.facebook.com/usnationalarchives/posts/10154589973567994" TargetMode="External"/><Relationship Id="rId191" Type="http://schemas.openxmlformats.org/officeDocument/2006/relationships/hyperlink" Target="http://ourpresidents.tumblr.com/post/125351313628/ike-signs-the-nasa-act-today-in-history-on" TargetMode="External"/><Relationship Id="rId205" Type="http://schemas.openxmlformats.org/officeDocument/2006/relationships/hyperlink" Target="http://education.blogs.archives.gov/2015/08/18/alaska-check/" TargetMode="External"/><Relationship Id="rId247" Type="http://schemas.openxmlformats.org/officeDocument/2006/relationships/hyperlink" Target="http://blogs.archives.gov/prologue/?p=6807" TargetMode="External"/><Relationship Id="rId412" Type="http://schemas.openxmlformats.org/officeDocument/2006/relationships/hyperlink" Target="https://www.facebook.com/usnationalarchives/videos/10154144954367994/" TargetMode="External"/><Relationship Id="rId107" Type="http://schemas.openxmlformats.org/officeDocument/2006/relationships/hyperlink" Target="https://twitter.com/USNatArchives/status/580085347205300225" TargetMode="External"/><Relationship Id="rId289" Type="http://schemas.openxmlformats.org/officeDocument/2006/relationships/hyperlink" Target="https://www.facebook.com/usnationalarchives/photos/a.184236592993.153664.128463482993/10153847448832994/?type=3" TargetMode="External"/><Relationship Id="rId454" Type="http://schemas.openxmlformats.org/officeDocument/2006/relationships/hyperlink" Target="https://twitter.com/USNatArchives/status/717005631287345152" TargetMode="External"/><Relationship Id="rId496" Type="http://schemas.openxmlformats.org/officeDocument/2006/relationships/hyperlink" Target="https://www.facebook.com/GWBLibrary/photos/a.315676365201095.56218.310212879080777/778013878967339/?type=3&amp;theater" TargetMode="External"/><Relationship Id="rId661" Type="http://schemas.openxmlformats.org/officeDocument/2006/relationships/hyperlink" Target="http://todaysdocument.tumblr.com/post/152772185577/its-nationalbisonday-now-the-official-national" TargetMode="External"/><Relationship Id="rId11" Type="http://schemas.openxmlformats.org/officeDocument/2006/relationships/hyperlink" Target="https://twitter.com/USNatArchives/status/547477659383775232" TargetMode="External"/><Relationship Id="rId53" Type="http://schemas.openxmlformats.org/officeDocument/2006/relationships/hyperlink" Target="https://twitter.com/USNatArchives/status/557646319519809536" TargetMode="External"/><Relationship Id="rId149" Type="http://schemas.openxmlformats.org/officeDocument/2006/relationships/hyperlink" Target="https://twitter.com/USNatArchives/status/596043111903547392" TargetMode="External"/><Relationship Id="rId314" Type="http://schemas.openxmlformats.org/officeDocument/2006/relationships/hyperlink" Target="http://todaysdocument.tumblr.com/post/135282265197/todaysdocument-the-project-gemini-space" TargetMode="External"/><Relationship Id="rId356" Type="http://schemas.openxmlformats.org/officeDocument/2006/relationships/hyperlink" Target="https://www.facebook.com/usnationalarchives/photos/a.184236592993.153664.128463482993/10154043550737994/?type=3&amp;theater" TargetMode="External"/><Relationship Id="rId398" Type="http://schemas.openxmlformats.org/officeDocument/2006/relationships/hyperlink" Target="http://todaysdocument.tumblr.com/post/141953562456/assassination-attempt-on-president-ronald-reagan" TargetMode="External"/><Relationship Id="rId521" Type="http://schemas.openxmlformats.org/officeDocument/2006/relationships/hyperlink" Target="https://www.youtube.com/watch?v=9ifDqlRZh70" TargetMode="External"/><Relationship Id="rId563" Type="http://schemas.openxmlformats.org/officeDocument/2006/relationships/hyperlink" Target="http://usnatarchives.tumblr.com/post/147103315879/calling-all-college-students-are-you-looking-for" TargetMode="External"/><Relationship Id="rId619" Type="http://schemas.openxmlformats.org/officeDocument/2006/relationships/hyperlink" Target="https://www.youtube.com/watch?v=9ifDqlRZh70" TargetMode="External"/><Relationship Id="rId95" Type="http://schemas.openxmlformats.org/officeDocument/2006/relationships/hyperlink" Target="https://www.youtube.com/watch?v=TpfY8kh5lUw" TargetMode="External"/><Relationship Id="rId160" Type="http://schemas.openxmlformats.org/officeDocument/2006/relationships/hyperlink" Target="http://blogs.archives.gov/prologue/?p=2445" TargetMode="External"/><Relationship Id="rId216" Type="http://schemas.openxmlformats.org/officeDocument/2006/relationships/hyperlink" Target="https://www.facebook.com/CarterPresidentialLibrary/photos/a.418722925403.204920.80010985403/10152967284555404/?type=1" TargetMode="External"/><Relationship Id="rId423" Type="http://schemas.openxmlformats.org/officeDocument/2006/relationships/hyperlink" Target="https://records-express.blogs.archives.gov/2016/04/13/criteria-for-managing-email-records/" TargetMode="External"/><Relationship Id="rId258" Type="http://schemas.openxmlformats.org/officeDocument/2006/relationships/hyperlink" Target="http://blogs.archives.gov/prologue/?p=8258" TargetMode="External"/><Relationship Id="rId465" Type="http://schemas.openxmlformats.org/officeDocument/2006/relationships/hyperlink" Target="https://www.youtube.com/watch?v=fJVaa0RAUGg" TargetMode="External"/><Relationship Id="rId630" Type="http://schemas.openxmlformats.org/officeDocument/2006/relationships/hyperlink" Target="http://todaysdocument.tumblr.com/post/151479435879/fdrlibrary-defense-workers-turn-out-nose-cones" TargetMode="External"/><Relationship Id="rId672" Type="http://schemas.openxmlformats.org/officeDocument/2006/relationships/hyperlink" Target="https://www.facebook.com/GWBLibrary/photos/a.315676365201095.56218.310212879080777/878479308920795/?type=3&amp;theater" TargetMode="External"/><Relationship Id="rId22" Type="http://schemas.openxmlformats.org/officeDocument/2006/relationships/hyperlink" Target="http://blogs.archives.gov/records-express/2014/12/04/tobacco-litigation-freeze-lifted/" TargetMode="External"/><Relationship Id="rId64" Type="http://schemas.openxmlformats.org/officeDocument/2006/relationships/hyperlink" Target="http://blogs.archives.gov/unwritten-record/2014/10/14/the-fury-of-hell-on-wheels-tank-warfare-april-1945/" TargetMode="External"/><Relationship Id="rId118" Type="http://schemas.openxmlformats.org/officeDocument/2006/relationships/hyperlink" Target="https://www.youtube.com/watch?v=opD86VZSWpo" TargetMode="External"/><Relationship Id="rId325" Type="http://schemas.openxmlformats.org/officeDocument/2006/relationships/hyperlink" Target="http://todaysdocument.tumblr.com/post/137554091166/from-selma-to-montgomery-the-selma-voting-rights" TargetMode="External"/><Relationship Id="rId367" Type="http://schemas.openxmlformats.org/officeDocument/2006/relationships/hyperlink" Target="http://aotus.blogs.archives.gov/2016/02/04/colorourcollections/" TargetMode="External"/><Relationship Id="rId532" Type="http://schemas.openxmlformats.org/officeDocument/2006/relationships/hyperlink" Target="https://www.facebook.com/GWBLibrary/photos/a.315676365201095.56218.310212879080777/786334498135277/?type=3&amp;theater" TargetMode="External"/><Relationship Id="rId574" Type="http://schemas.openxmlformats.org/officeDocument/2006/relationships/hyperlink" Target="https://www.facebook.com/usnationalarchives/videos/10154530908892994/" TargetMode="External"/><Relationship Id="rId171" Type="http://schemas.openxmlformats.org/officeDocument/2006/relationships/hyperlink" Target="https://www.facebook.com/usnationalarchives/photos/a.184236592993.153664.128463482993/10153477056797994/?type=1" TargetMode="External"/><Relationship Id="rId227" Type="http://schemas.openxmlformats.org/officeDocument/2006/relationships/hyperlink" Target="https://twitter.com/USNatArchives/status/630969508296028160" TargetMode="External"/><Relationship Id="rId269" Type="http://schemas.openxmlformats.org/officeDocument/2006/relationships/hyperlink" Target="https://www.facebook.com/usnationalarchives/posts/10153801420522994" TargetMode="External"/><Relationship Id="rId434" Type="http://schemas.openxmlformats.org/officeDocument/2006/relationships/hyperlink" Target="https://www.facebook.com/usnationalarchives/photos/a.184236592993.153664.128463482993/10154221091737994/?type=3&amp;theater" TargetMode="External"/><Relationship Id="rId476" Type="http://schemas.openxmlformats.org/officeDocument/2006/relationships/hyperlink" Target="https://unwritten-record.blogs.archives.gov/2014/12/24/louis-zamperini-the-story-of-a-true-american-hero/" TargetMode="External"/><Relationship Id="rId641" Type="http://schemas.openxmlformats.org/officeDocument/2006/relationships/hyperlink" Target="https://www.facebook.com/GWBLibrary/posts/834778799957513" TargetMode="External"/><Relationship Id="rId683" Type="http://schemas.openxmlformats.org/officeDocument/2006/relationships/hyperlink" Target="https://twitter.com/USNatArchives/status/795825719582527489" TargetMode="External"/><Relationship Id="rId33" Type="http://schemas.openxmlformats.org/officeDocument/2006/relationships/hyperlink" Target="https://www.facebook.com/usnationalarchives/photos/a.184236592993.153664.128463482993/10152991749897994/?type=1" TargetMode="External"/><Relationship Id="rId129" Type="http://schemas.openxmlformats.org/officeDocument/2006/relationships/hyperlink" Target="https://www.facebook.com/GWBLibrary/photos/a.315676365201095.56218.310212879080777/624365100998885/?type=1" TargetMode="External"/><Relationship Id="rId280" Type="http://schemas.openxmlformats.org/officeDocument/2006/relationships/hyperlink" Target="https://twitter.com/USNatArchives/status/667554252173254658" TargetMode="External"/><Relationship Id="rId336" Type="http://schemas.openxmlformats.org/officeDocument/2006/relationships/hyperlink" Target="http://aotus.blogs.archives.gov/2016/01/13/launch-and-learn-our-new-history-hub-pilot-project/" TargetMode="External"/><Relationship Id="rId501" Type="http://schemas.openxmlformats.org/officeDocument/2006/relationships/hyperlink" Target="http://todaysdocument.tumblr.com/post/144954452103/aerial-photograph-of-lower-manhattan-in-new-york" TargetMode="External"/><Relationship Id="rId543" Type="http://schemas.openxmlformats.org/officeDocument/2006/relationships/hyperlink" Target="https://twitter.com/USNatArchives/status/742405312783732736" TargetMode="External"/><Relationship Id="rId75" Type="http://schemas.openxmlformats.org/officeDocument/2006/relationships/hyperlink" Target="http://todaysdocument.tumblr.com/post/109976895350/the-fifteenth-amendment-ratified-february-3" TargetMode="External"/><Relationship Id="rId140" Type="http://schemas.openxmlformats.org/officeDocument/2006/relationships/hyperlink" Target="https://www.youtube.com/watch?v=TpfY8kh5lUw" TargetMode="External"/><Relationship Id="rId182" Type="http://schemas.openxmlformats.org/officeDocument/2006/relationships/hyperlink" Target="http://unwritten-record.blogs.archives.gov/2015/07/02/re-establishing-diplomatic-relations-with-cuba-historic-photos/" TargetMode="External"/><Relationship Id="rId378" Type="http://schemas.openxmlformats.org/officeDocument/2006/relationships/hyperlink" Target="https://prologue.blogs.archives.gov/2016/03/01/ms-archivist/" TargetMode="External"/><Relationship Id="rId403" Type="http://schemas.openxmlformats.org/officeDocument/2006/relationships/hyperlink" Target="https://twitter.com/USNatArchives/status/707923218573737984" TargetMode="External"/><Relationship Id="rId585" Type="http://schemas.openxmlformats.org/officeDocument/2006/relationships/hyperlink" Target="https://twitter.com/USNatArchives/status/766988225260945408" TargetMode="External"/><Relationship Id="rId6" Type="http://schemas.openxmlformats.org/officeDocument/2006/relationships/hyperlink" Target="https://www.youtube.com/watch?v=TpfY8kh5lUw" TargetMode="External"/><Relationship Id="rId238" Type="http://schemas.openxmlformats.org/officeDocument/2006/relationships/hyperlink" Target="https://www.facebook.com/usnationalarchives/photos/a.184236592993.153664.128463482993/10153739281532994/?type=3" TargetMode="External"/><Relationship Id="rId445" Type="http://schemas.openxmlformats.org/officeDocument/2006/relationships/hyperlink" Target="http://todaysdocument.tumblr.com/post/143130005122/a-bill-for-harriet-tubman-the-us-treasury" TargetMode="External"/><Relationship Id="rId487" Type="http://schemas.openxmlformats.org/officeDocument/2006/relationships/hyperlink" Target="https://www.youtube.com/watch?v=f1fc-h018Uo" TargetMode="External"/><Relationship Id="rId610" Type="http://schemas.openxmlformats.org/officeDocument/2006/relationships/hyperlink" Target="http://usnatarchivesexhibits.tumblr.com/post/150075383793/tie-vote-for-president-there-was-a-7373-tie" TargetMode="External"/><Relationship Id="rId652" Type="http://schemas.openxmlformats.org/officeDocument/2006/relationships/hyperlink" Target="https://twitter.com/USNatArchives/status/782940717501079552" TargetMode="External"/><Relationship Id="rId291" Type="http://schemas.openxmlformats.org/officeDocument/2006/relationships/hyperlink" Target="http://unwritten-record.blogs.archives.gov/2014/12/24/louis-zamperini-the-story-of-a-true-american-hero/" TargetMode="External"/><Relationship Id="rId305" Type="http://schemas.openxmlformats.org/officeDocument/2006/relationships/hyperlink" Target="http://text-message.blogs.archives.gov/2015/12/21/the-funeral-of-general-george-s-patton-jr/" TargetMode="External"/><Relationship Id="rId347" Type="http://schemas.openxmlformats.org/officeDocument/2006/relationships/hyperlink" Target="https://twitter.com/USNatArchives/status/696500000587653121" TargetMode="External"/><Relationship Id="rId512" Type="http://schemas.openxmlformats.org/officeDocument/2006/relationships/hyperlink" Target="https://twitter.com/USNatArchives/status/731660414556246016" TargetMode="External"/><Relationship Id="rId44" Type="http://schemas.openxmlformats.org/officeDocument/2006/relationships/hyperlink" Target="http://todaysdocument.tumblr.com/post/108168907027/surprise-its-nationalhatday-hat-fashions" TargetMode="External"/><Relationship Id="rId86" Type="http://schemas.openxmlformats.org/officeDocument/2006/relationships/hyperlink" Target="http://blogs.archives.gov/records-express/2015/03/25/opm-releases-final-records-management-occupation-flysheet/" TargetMode="External"/><Relationship Id="rId151" Type="http://schemas.openxmlformats.org/officeDocument/2006/relationships/hyperlink" Target="https://twitter.com/USNatArchives/status/601392559772930048" TargetMode="External"/><Relationship Id="rId389" Type="http://schemas.openxmlformats.org/officeDocument/2006/relationships/hyperlink" Target="https://www.youtube.com/watch?v=F53Mo374edg" TargetMode="External"/><Relationship Id="rId554" Type="http://schemas.openxmlformats.org/officeDocument/2006/relationships/hyperlink" Target="https://twitter.com/USNatArchives/status/753188530227146753" TargetMode="External"/><Relationship Id="rId596" Type="http://schemas.openxmlformats.org/officeDocument/2006/relationships/hyperlink" Target="https://www.instagram.com/p/BI5Q6Yvh7WC/?taken-by=usnatarchives" TargetMode="External"/><Relationship Id="rId193" Type="http://schemas.openxmlformats.org/officeDocument/2006/relationships/hyperlink" Target="http://todaysdocument.tumblr.com/post/123195200011/todaysdocument-in-congress-july-4-1776-the" TargetMode="External"/><Relationship Id="rId207" Type="http://schemas.openxmlformats.org/officeDocument/2006/relationships/hyperlink" Target="http://unwritten-record.blogs.archives.gov/2015/08/19/a-bike-like-no-other/" TargetMode="External"/><Relationship Id="rId249" Type="http://schemas.openxmlformats.org/officeDocument/2006/relationships/hyperlink" Target="https://www.youtube.com/watch?v=TpfY8kh5lUw" TargetMode="External"/><Relationship Id="rId414" Type="http://schemas.openxmlformats.org/officeDocument/2006/relationships/hyperlink" Target="https://www.facebook.com/usnationalarchives/photos/a.184236592993.153664.128463482993/10154144665837994/?type=3&amp;theater" TargetMode="External"/><Relationship Id="rId456" Type="http://schemas.openxmlformats.org/officeDocument/2006/relationships/hyperlink" Target="https://twitter.com/USNatArchives/status/716704402262925318" TargetMode="External"/><Relationship Id="rId498" Type="http://schemas.openxmlformats.org/officeDocument/2006/relationships/hyperlink" Target="https://www.facebook.com/GWBLibrary/photos/a.315676365201095.56218.310212879080777/772810279487699/?type=3&amp;theater" TargetMode="External"/><Relationship Id="rId621" Type="http://schemas.openxmlformats.org/officeDocument/2006/relationships/hyperlink" Target="https://www.youtube.com/watch?v=xltO0Xcdm1s" TargetMode="External"/><Relationship Id="rId663" Type="http://schemas.openxmlformats.org/officeDocument/2006/relationships/hyperlink" Target="http://usnatarchives.tumblr.com/post/153344691299/dressed-in-his-uniform-marking-service-in-the" TargetMode="External"/><Relationship Id="rId13" Type="http://schemas.openxmlformats.org/officeDocument/2006/relationships/hyperlink" Target="https://twitter.com/USNatArchives/status/541702549909557248" TargetMode="External"/><Relationship Id="rId109" Type="http://schemas.openxmlformats.org/officeDocument/2006/relationships/hyperlink" Target="https://twitter.com/USNatArchives/status/575633100786503680" TargetMode="External"/><Relationship Id="rId260" Type="http://schemas.openxmlformats.org/officeDocument/2006/relationships/hyperlink" Target="http://blogs.archives.gov/prologue/?p=16218" TargetMode="External"/><Relationship Id="rId316" Type="http://schemas.openxmlformats.org/officeDocument/2006/relationships/hyperlink" Target="https://twitter.com/USNatArchives/status/679320216501944320" TargetMode="External"/><Relationship Id="rId523" Type="http://schemas.openxmlformats.org/officeDocument/2006/relationships/hyperlink" Target="https://www.youtube.com/watch?v=HVYaPwYvgY0" TargetMode="External"/><Relationship Id="rId55" Type="http://schemas.openxmlformats.org/officeDocument/2006/relationships/hyperlink" Target="https://www.youtube.com/watch?v=TpfY8kh5lUw" TargetMode="External"/><Relationship Id="rId97" Type="http://schemas.openxmlformats.org/officeDocument/2006/relationships/hyperlink" Target="https://www.youtube.com/watch?v=f1fc-h018Uo" TargetMode="External"/><Relationship Id="rId120" Type="http://schemas.openxmlformats.org/officeDocument/2006/relationships/hyperlink" Target="http://blogs.archives.gov/prologue/?p=8258" TargetMode="External"/><Relationship Id="rId358" Type="http://schemas.openxmlformats.org/officeDocument/2006/relationships/hyperlink" Target="https://www.youtube.com/watch?v=TpfY8kh5lUw" TargetMode="External"/><Relationship Id="rId565" Type="http://schemas.openxmlformats.org/officeDocument/2006/relationships/hyperlink" Target="https://www.facebook.com/GWBLibrary/photos/a.315676365201095.56218.310212879080777/800219220080138/?type=3&amp;theater" TargetMode="External"/><Relationship Id="rId162" Type="http://schemas.openxmlformats.org/officeDocument/2006/relationships/hyperlink" Target="http://blogs.archives.gov/records-express/2015/06/04/flexible-retentions-in-the-grs/" TargetMode="External"/><Relationship Id="rId218" Type="http://schemas.openxmlformats.org/officeDocument/2006/relationships/hyperlink" Target="https://www.facebook.com/CarterPresidentialLibrary/photos/a.418722925403.204920.80010985403/10152974794480404/?type=1" TargetMode="External"/><Relationship Id="rId425" Type="http://schemas.openxmlformats.org/officeDocument/2006/relationships/hyperlink" Target="https://text-message.blogs.archives.gov/2016/03/21/the-misadventures-of-a-soldier-and-his-bounty-land-warrant/" TargetMode="External"/><Relationship Id="rId467" Type="http://schemas.openxmlformats.org/officeDocument/2006/relationships/hyperlink" Target="https://www.youtube.com/watch?v=SyYSBBE1DFw" TargetMode="External"/><Relationship Id="rId632" Type="http://schemas.openxmlformats.org/officeDocument/2006/relationships/hyperlink" Target="http://todaysdocument.tumblr.com/post/152022730005/a-reduction-of-the-british-army-under-the" TargetMode="External"/><Relationship Id="rId271" Type="http://schemas.openxmlformats.org/officeDocument/2006/relationships/hyperlink" Target="https://www.youtube.com/watch?v=ZaMyHw6NeXo" TargetMode="External"/><Relationship Id="rId674" Type="http://schemas.openxmlformats.org/officeDocument/2006/relationships/hyperlink" Target="https://www.youtube.com/watch?v=_taOmWSRZMc" TargetMode="External"/><Relationship Id="rId24" Type="http://schemas.openxmlformats.org/officeDocument/2006/relationships/hyperlink" Target="http://blogs.archives.gov/prologue/?p=14739" TargetMode="External"/><Relationship Id="rId66" Type="http://schemas.openxmlformats.org/officeDocument/2006/relationships/hyperlink" Target="https://www.facebook.com/GWBLibrary/photos/a.315676365201095.56218.310212879080777/597734086995320/?type=1" TargetMode="External"/><Relationship Id="rId131" Type="http://schemas.openxmlformats.org/officeDocument/2006/relationships/hyperlink" Target="https://twitter.com/USNatArchives/status/583710933500895232" TargetMode="External"/><Relationship Id="rId327" Type="http://schemas.openxmlformats.org/officeDocument/2006/relationships/hyperlink" Target="https://www.youtube.com/watch?v=xltO0Xcdm1s" TargetMode="External"/><Relationship Id="rId369" Type="http://schemas.openxmlformats.org/officeDocument/2006/relationships/hyperlink" Target="http://prologue.blogs.archives.gov/2012/01/17/prohibition-and-the-rise-of-the-american-gangster/" TargetMode="External"/><Relationship Id="rId534" Type="http://schemas.openxmlformats.org/officeDocument/2006/relationships/hyperlink" Target="http://aotus.tumblr.com/post/146652720852/join-me-archivist-of-the-united-states-david-s" TargetMode="External"/><Relationship Id="rId576" Type="http://schemas.openxmlformats.org/officeDocument/2006/relationships/hyperlink" Target="https://www.facebook.com/usnationalarchives/photos/a.184236592993.153664.128463482993/10154548553457994/?type=3&amp;theater" TargetMode="External"/><Relationship Id="rId173" Type="http://schemas.openxmlformats.org/officeDocument/2006/relationships/hyperlink" Target="https://www.facebook.com/usnationalarchives/posts/10153475014147994" TargetMode="External"/><Relationship Id="rId229" Type="http://schemas.openxmlformats.org/officeDocument/2006/relationships/hyperlink" Target="http://ourpresidents.tumblr.com/post/129639404165/presidents-and-popes-images-pope-benedict-xvi" TargetMode="External"/><Relationship Id="rId380" Type="http://schemas.openxmlformats.org/officeDocument/2006/relationships/hyperlink" Target="https://unwritten-record.blogs.archives.gov/2013/06/25/film-preservation-101-whats-the-difference-between-a-film-and-a-video/" TargetMode="External"/><Relationship Id="rId436" Type="http://schemas.openxmlformats.org/officeDocument/2006/relationships/hyperlink" Target="https://www.facebook.com/usnationalarchives/posts/10154148445557994" TargetMode="External"/><Relationship Id="rId601" Type="http://schemas.openxmlformats.org/officeDocument/2006/relationships/hyperlink" Target="https://education.blogs.archives.gov/2016/09/08/its-almost-constitution-day/" TargetMode="External"/><Relationship Id="rId643" Type="http://schemas.openxmlformats.org/officeDocument/2006/relationships/hyperlink" Target="https://www.facebook.com/GWBLibrary/photos/a.315676365201095.56218.310212879080777/815539918548068/?type=3&amp;theater" TargetMode="External"/><Relationship Id="rId240" Type="http://schemas.openxmlformats.org/officeDocument/2006/relationships/hyperlink" Target="https://twitter.com/USNatArchives/status/649382917089697792" TargetMode="External"/><Relationship Id="rId478" Type="http://schemas.openxmlformats.org/officeDocument/2006/relationships/hyperlink" Target="https://fdr.blogs.archives.gov/2016/05/25/the-roosevelts-and-the-house-of-orange/" TargetMode="External"/><Relationship Id="rId685" Type="http://schemas.openxmlformats.org/officeDocument/2006/relationships/hyperlink" Target="https://www.instagram.com/p/BNJ84dqh3mW/" TargetMode="External"/><Relationship Id="rId35" Type="http://schemas.openxmlformats.org/officeDocument/2006/relationships/hyperlink" Target="http://blogs.archives.gov/unwritten-record/2013/10/28/project-blue-book-ufos-in-home-movies/" TargetMode="External"/><Relationship Id="rId77" Type="http://schemas.openxmlformats.org/officeDocument/2006/relationships/hyperlink" Target="http://ourpresidents.tumblr.com/post/111569460721/jfks-favorite-recipe-for-waffles-make-these" TargetMode="External"/><Relationship Id="rId100" Type="http://schemas.openxmlformats.org/officeDocument/2006/relationships/hyperlink" Target="https://www.facebook.com/usnationalarchives/posts/10153272116102994" TargetMode="External"/><Relationship Id="rId282" Type="http://schemas.openxmlformats.org/officeDocument/2006/relationships/hyperlink" Target="http://todaysdocument.tumblr.com/post/133204835865/an-intact-eiffel-tower-flies-the-french-tricolour" TargetMode="External"/><Relationship Id="rId338" Type="http://schemas.openxmlformats.org/officeDocument/2006/relationships/hyperlink" Target="http://hoover.blogs.archives.gov/2016/01/06/subversive-flour-sacks-of-thanks/" TargetMode="External"/><Relationship Id="rId503" Type="http://schemas.openxmlformats.org/officeDocument/2006/relationships/hyperlink" Target="https://lgbtqarchives.tumblr.com/post/143685356090/marriage-in-minnesota-1970" TargetMode="External"/><Relationship Id="rId545" Type="http://schemas.openxmlformats.org/officeDocument/2006/relationships/hyperlink" Target="https://aotus.blogs.archives.gov/2016/07/12/95-describing-the-national-archives-holdings/" TargetMode="External"/><Relationship Id="rId587" Type="http://schemas.openxmlformats.org/officeDocument/2006/relationships/hyperlink" Target="https://twitter.com/USNatArchives/status/762718816715599873" TargetMode="External"/><Relationship Id="rId8" Type="http://schemas.openxmlformats.org/officeDocument/2006/relationships/hyperlink" Target="https://www.youtube.com/watch?v=xltO0Xcdm1s" TargetMode="External"/><Relationship Id="rId142" Type="http://schemas.openxmlformats.org/officeDocument/2006/relationships/hyperlink" Target="https://www.youtube.com/watch?v=qZ9nzqx6Xbc" TargetMode="External"/><Relationship Id="rId184" Type="http://schemas.openxmlformats.org/officeDocument/2006/relationships/hyperlink" Target="https://www.facebook.com/GWBLibrary/photos/a.315676365201095.56218.310212879080777/659686940800034/?type=1&amp;theater" TargetMode="External"/><Relationship Id="rId391" Type="http://schemas.openxmlformats.org/officeDocument/2006/relationships/hyperlink" Target="http://fdrlibrary.tumblr.com/post/141047307759/i-have-noted-with-great-satisfaction-that-you" TargetMode="External"/><Relationship Id="rId405" Type="http://schemas.openxmlformats.org/officeDocument/2006/relationships/hyperlink" Target="https://twitter.com/USNatArchives/status/713066555400130560" TargetMode="External"/><Relationship Id="rId447" Type="http://schemas.openxmlformats.org/officeDocument/2006/relationships/hyperlink" Target="http://ourpresidents.tumblr.com/post/143215360548/ourpresidents-presley-responded-that-he-did-his" TargetMode="External"/><Relationship Id="rId612" Type="http://schemas.openxmlformats.org/officeDocument/2006/relationships/hyperlink" Target="http://todaysdocument.tumblr.com/post/150816110273/happy-birthday-john-coltrane-september-23-1926" TargetMode="External"/><Relationship Id="rId251" Type="http://schemas.openxmlformats.org/officeDocument/2006/relationships/hyperlink" Target="http://fordlibrarymuseum.tumblr.com/post/131285058049/pupdate-were-checking-in-again-with-libertys" TargetMode="External"/><Relationship Id="rId489" Type="http://schemas.openxmlformats.org/officeDocument/2006/relationships/hyperlink" Target="https://www.youtube.com/watch?v=JolhiCbU_u8" TargetMode="External"/><Relationship Id="rId654" Type="http://schemas.openxmlformats.org/officeDocument/2006/relationships/hyperlink" Target="https://www.instagram.com/p/BLQ9VaXB4Dz/" TargetMode="External"/><Relationship Id="rId46" Type="http://schemas.openxmlformats.org/officeDocument/2006/relationships/hyperlink" Target="https://www.facebook.com/usnationalarchives/photos/a.184236592993.153664.128463482993/10153124801162994/?type=1" TargetMode="External"/><Relationship Id="rId293" Type="http://schemas.openxmlformats.org/officeDocument/2006/relationships/hyperlink" Target="http://blogs.archives.gov/prologue/?p=16287" TargetMode="External"/><Relationship Id="rId307" Type="http://schemas.openxmlformats.org/officeDocument/2006/relationships/hyperlink" Target="https://www.facebook.com/usnationalarchives/posts/10153924653822994" TargetMode="External"/><Relationship Id="rId349" Type="http://schemas.openxmlformats.org/officeDocument/2006/relationships/hyperlink" Target="https://twitter.com/USNatArchives/status/702088144276086784" TargetMode="External"/><Relationship Id="rId514" Type="http://schemas.openxmlformats.org/officeDocument/2006/relationships/hyperlink" Target="https://twitter.com/USNatArchives/status/732731205775429632" TargetMode="External"/><Relationship Id="rId556" Type="http://schemas.openxmlformats.org/officeDocument/2006/relationships/hyperlink" Target="https://twitter.com/USNatArchives/status/752523032657272832" TargetMode="External"/><Relationship Id="rId88" Type="http://schemas.openxmlformats.org/officeDocument/2006/relationships/hyperlink" Target="http://blogs.archives.gov/prologue/?p=2445" TargetMode="External"/><Relationship Id="rId111" Type="http://schemas.openxmlformats.org/officeDocument/2006/relationships/hyperlink" Target="http://todaysdocument.tumblr.com/post/116464058866/its-april-15-are-your-taxes-done" TargetMode="External"/><Relationship Id="rId153" Type="http://schemas.openxmlformats.org/officeDocument/2006/relationships/hyperlink" Target="https://twitter.com/USNatArchives/status/598583648280047616" TargetMode="External"/><Relationship Id="rId195" Type="http://schemas.openxmlformats.org/officeDocument/2006/relationships/hyperlink" Target="https://twitter.com/USNatArchives/status/618438420164177921" TargetMode="External"/><Relationship Id="rId209" Type="http://schemas.openxmlformats.org/officeDocument/2006/relationships/hyperlink" Target="https://www.youtube.com/watch?v=xltO0Xcdm1s" TargetMode="External"/><Relationship Id="rId360" Type="http://schemas.openxmlformats.org/officeDocument/2006/relationships/hyperlink" Target="https://www.youtube.com/watch?v=fJVaa0RAUGg" TargetMode="External"/><Relationship Id="rId416" Type="http://schemas.openxmlformats.org/officeDocument/2006/relationships/hyperlink" Target="https://www.facebook.com/usnationalarchives/posts/10154088422087994" TargetMode="External"/><Relationship Id="rId598" Type="http://schemas.openxmlformats.org/officeDocument/2006/relationships/hyperlink" Target="https://www.instagram.com/p/BJTSZ8kB1QQ/?taken-by=usnatarchives" TargetMode="External"/><Relationship Id="rId220" Type="http://schemas.openxmlformats.org/officeDocument/2006/relationships/hyperlink" Target="http://ourpresidents.tumblr.com/post/127639507863/fordlibrarymuseum-as-a-republic-dedicated-to" TargetMode="External"/><Relationship Id="rId458" Type="http://schemas.openxmlformats.org/officeDocument/2006/relationships/hyperlink" Target="https://twitter.com/USNatArchives/status/723280206534942722" TargetMode="External"/><Relationship Id="rId623" Type="http://schemas.openxmlformats.org/officeDocument/2006/relationships/hyperlink" Target="https://www.youtube.com/watch?v=HVYaPwYvgY0" TargetMode="External"/><Relationship Id="rId665" Type="http://schemas.openxmlformats.org/officeDocument/2006/relationships/hyperlink" Target="https://prologue.blogs.archives.gov/2014/09/26/fidel-castros-childhood-plea-to-president-roosevelt/" TargetMode="External"/><Relationship Id="rId15" Type="http://schemas.openxmlformats.org/officeDocument/2006/relationships/hyperlink" Target="https://twitter.com/USNatArchives/status/544491646000562176" TargetMode="External"/><Relationship Id="rId57" Type="http://schemas.openxmlformats.org/officeDocument/2006/relationships/hyperlink" Target="https://www.youtube.com/watch?v=ZaMyHw6NeXo" TargetMode="External"/><Relationship Id="rId262" Type="http://schemas.openxmlformats.org/officeDocument/2006/relationships/hyperlink" Target="https://twitter.com/USNatArchives/status/660583340806963200" TargetMode="External"/><Relationship Id="rId318" Type="http://schemas.openxmlformats.org/officeDocument/2006/relationships/hyperlink" Target="https://twitter.com/USNatArchives/status/677524997267693568" TargetMode="External"/><Relationship Id="rId525" Type="http://schemas.openxmlformats.org/officeDocument/2006/relationships/hyperlink" Target="https://narations.blogs.archives.gov/2016/06/08/beware-its-addicting-citizen-scanning-in-the-innovation-hub/" TargetMode="External"/><Relationship Id="rId567" Type="http://schemas.openxmlformats.org/officeDocument/2006/relationships/hyperlink" Target="https://www.facebook.com/GWBLibrary/photos/a.315676365201095.56218.310212879080777/803821996386527/?type=3&amp;theater" TargetMode="External"/><Relationship Id="rId99" Type="http://schemas.openxmlformats.org/officeDocument/2006/relationships/hyperlink" Target="https://www.youtube.com/watch?v=g8ayZYDGWrg" TargetMode="External"/><Relationship Id="rId122" Type="http://schemas.openxmlformats.org/officeDocument/2006/relationships/hyperlink" Target="http://blogs.archives.gov/unwritten-record/2014/12/24/louis-zamperini-the-story-of-a-true-american-hero/" TargetMode="External"/><Relationship Id="rId164" Type="http://schemas.openxmlformats.org/officeDocument/2006/relationships/hyperlink" Target="http://todaysdocument.tumblr.com/post/120609051857/astronaut-ed-whites-space-walk-on-gemini-iv" TargetMode="External"/><Relationship Id="rId371" Type="http://schemas.openxmlformats.org/officeDocument/2006/relationships/hyperlink" Target="https://unwritten-record.blogs.archives.gov/2016/03/22/women-in-world-war-i-in-photographs/" TargetMode="External"/><Relationship Id="rId427" Type="http://schemas.openxmlformats.org/officeDocument/2006/relationships/hyperlink" Target="https://unwritten-record.blogs.archives.gov/2016/03/22/women-in-world-war-i-in-photographs/" TargetMode="External"/><Relationship Id="rId469" Type="http://schemas.openxmlformats.org/officeDocument/2006/relationships/hyperlink" Target="https://www.youtube.com/watch?v=ZaMyHw6NeXo" TargetMode="External"/><Relationship Id="rId634" Type="http://schemas.openxmlformats.org/officeDocument/2006/relationships/hyperlink" Target="https://prologue.blogs.archives.gov/2013/06/20/the-true-story-behind-the-gettysburg-sharpshooter/" TargetMode="External"/><Relationship Id="rId676" Type="http://schemas.openxmlformats.org/officeDocument/2006/relationships/hyperlink" Target="https://www.youtube.com/watch?v=TpfY8kh5lUw" TargetMode="External"/><Relationship Id="rId26" Type="http://schemas.openxmlformats.org/officeDocument/2006/relationships/hyperlink" Target="http://usnatarchives.tumblr.com/post/105690407566/today-marks-the-70th-anniversary-of-the" TargetMode="External"/><Relationship Id="rId231" Type="http://schemas.openxmlformats.org/officeDocument/2006/relationships/hyperlink" Target="http://ourpresidents.tumblr.com/post/128265858373/presidents-in-alaska-while-president-obama-is" TargetMode="External"/><Relationship Id="rId273" Type="http://schemas.openxmlformats.org/officeDocument/2006/relationships/hyperlink" Target="https://www.youtube.com/watch?v=TpfY8kh5lUw" TargetMode="External"/><Relationship Id="rId329" Type="http://schemas.openxmlformats.org/officeDocument/2006/relationships/hyperlink" Target="https://www.youtube.com/watch?v=fJVaa0RAUGg" TargetMode="External"/><Relationship Id="rId480" Type="http://schemas.openxmlformats.org/officeDocument/2006/relationships/hyperlink" Target="http://riversidearchives.tumblr.com/post/144150028506" TargetMode="External"/><Relationship Id="rId536" Type="http://schemas.openxmlformats.org/officeDocument/2006/relationships/hyperlink" Target="http://todaysdocument.tumblr.com/post/145404129212/muhammad-ali-world-heavyweight-boxing-champion" TargetMode="External"/><Relationship Id="rId68" Type="http://schemas.openxmlformats.org/officeDocument/2006/relationships/hyperlink" Target="https://www.facebook.com/usnationalarchives/photos/a.184236592993.153664.128463482993/10153181274902994/?type=1" TargetMode="External"/><Relationship Id="rId133" Type="http://schemas.openxmlformats.org/officeDocument/2006/relationships/hyperlink" Target="https://twitter.com/USNatArchives/status/588300870766485504" TargetMode="External"/><Relationship Id="rId175" Type="http://schemas.openxmlformats.org/officeDocument/2006/relationships/hyperlink" Target="https://twitter.com/USNatArchives/status/611975056915218433" TargetMode="External"/><Relationship Id="rId340" Type="http://schemas.openxmlformats.org/officeDocument/2006/relationships/hyperlink" Target="http://fdr.blogs.archives.gov/2016/01/06/four_freedoms/" TargetMode="External"/><Relationship Id="rId578" Type="http://schemas.openxmlformats.org/officeDocument/2006/relationships/hyperlink" Target="https://www.facebook.com/GWBLibrary/photos/a.315676365201095.56218.310212879080777/815527361882657/?type=3&amp;theater" TargetMode="External"/><Relationship Id="rId200" Type="http://schemas.openxmlformats.org/officeDocument/2006/relationships/hyperlink" Target="https://www.youtube.com/watch?v=9ifDqlRZh70" TargetMode="External"/><Relationship Id="rId382" Type="http://schemas.openxmlformats.org/officeDocument/2006/relationships/hyperlink" Target="https://www.youtube.com/watch?v=9ifDqlRZh70" TargetMode="External"/><Relationship Id="rId438" Type="http://schemas.openxmlformats.org/officeDocument/2006/relationships/hyperlink" Target="https://www.facebook.com/usnationalarchives/posts/10154241248267994" TargetMode="External"/><Relationship Id="rId603" Type="http://schemas.openxmlformats.org/officeDocument/2006/relationships/hyperlink" Target="https://prologue.blogs.archives.gov/2016/09/15/the-pocket-constitution-makes-a-comeback/" TargetMode="External"/><Relationship Id="rId645" Type="http://schemas.openxmlformats.org/officeDocument/2006/relationships/hyperlink" Target="https://www.youtube.com/watch?v=xltO0Xcdm1s" TargetMode="External"/><Relationship Id="rId687" Type="http://schemas.openxmlformats.org/officeDocument/2006/relationships/hyperlink" Target="https://www.instagram.com/p/BMsNMiqh16A/" TargetMode="External"/><Relationship Id="rId242" Type="http://schemas.openxmlformats.org/officeDocument/2006/relationships/hyperlink" Target="https://twitter.com/USNatArchives/status/642296685209763841" TargetMode="External"/><Relationship Id="rId284" Type="http://schemas.openxmlformats.org/officeDocument/2006/relationships/hyperlink" Target="http://ourpresidents.tumblr.com/post/132556498428/npr-former-president-jimmy-carter-took-a-break" TargetMode="External"/><Relationship Id="rId491" Type="http://schemas.openxmlformats.org/officeDocument/2006/relationships/hyperlink" Target="https://www.facebook.com/GWBLibrary/photos/a.315676365201095.56218.310212879080777/783804181721642/?type=3&amp;theater" TargetMode="External"/><Relationship Id="rId505" Type="http://schemas.openxmlformats.org/officeDocument/2006/relationships/hyperlink" Target="http://ourpresidents.tumblr.com/post/144463322733/fordlibrarymuseum-good-vibrations-at-the-white" TargetMode="External"/><Relationship Id="rId37" Type="http://schemas.openxmlformats.org/officeDocument/2006/relationships/hyperlink" Target="http://blogs.archives.gov/TextMessage/2015/01/22/fool-thing-to-do-the-true-story-of-surviving-a-fall-into-the-carlsbad-caverns-national-park-elevator-shaft/" TargetMode="External"/><Relationship Id="rId79" Type="http://schemas.openxmlformats.org/officeDocument/2006/relationships/hyperlink" Target="http://ourpresidents.tumblr.com/post/111469688458/today-is-the-day-of-remembrance-for-japanese" TargetMode="External"/><Relationship Id="rId102" Type="http://schemas.openxmlformats.org/officeDocument/2006/relationships/hyperlink" Target="https://www.facebook.com/usnationalarchives/posts/10153205312457994" TargetMode="External"/><Relationship Id="rId144" Type="http://schemas.openxmlformats.org/officeDocument/2006/relationships/hyperlink" Target="http://todaysdocument.tumblr.com/post/118440544677/ve-day-may-8-1945-the-war-ends-in-europe" TargetMode="External"/><Relationship Id="rId547" Type="http://schemas.openxmlformats.org/officeDocument/2006/relationships/hyperlink" Target="https://unwritten-record.blogs.archives.gov/2016/07/26/cracking-the-glass-ceiling-margaret-chase-smith-and-shirley-chisholm/" TargetMode="External"/><Relationship Id="rId589" Type="http://schemas.openxmlformats.org/officeDocument/2006/relationships/hyperlink" Target="https://www.youtube.com/watch?v=xltO0Xcdm1s" TargetMode="External"/><Relationship Id="rId90" Type="http://schemas.openxmlformats.org/officeDocument/2006/relationships/hyperlink" Target="http://ourpresidents.tumblr.com/post/114406088578/mondays-are-better-when-its-national-puppy-day" TargetMode="External"/><Relationship Id="rId186" Type="http://schemas.openxmlformats.org/officeDocument/2006/relationships/hyperlink" Target="https://www.facebook.com/usnationalarchives/photos/a.184236592993.153664.128463482993/10153554581147994/?type=1" TargetMode="External"/><Relationship Id="rId351" Type="http://schemas.openxmlformats.org/officeDocument/2006/relationships/hyperlink" Target="https://twitter.com/USNatArchives/status/694265260518301697" TargetMode="External"/><Relationship Id="rId393" Type="http://schemas.openxmlformats.org/officeDocument/2006/relationships/hyperlink" Target="http://todaysdocument.tumblr.com/post/141657963798/the-triangle-shirtwaist-factory-fire-one-of-the" TargetMode="External"/><Relationship Id="rId407" Type="http://schemas.openxmlformats.org/officeDocument/2006/relationships/hyperlink" Target="https://twitter.com/USNatArchives/status/714507115226857472" TargetMode="External"/><Relationship Id="rId449" Type="http://schemas.openxmlformats.org/officeDocument/2006/relationships/hyperlink" Target="http://todaysdocument.tumblr.com/post/142849357585/jackie-robinson-day-april-15-jackie-robinson-in" TargetMode="External"/><Relationship Id="rId614" Type="http://schemas.openxmlformats.org/officeDocument/2006/relationships/hyperlink" Target="https://twitter.com/USNatArchives/status/781929171039752192" TargetMode="External"/><Relationship Id="rId656" Type="http://schemas.openxmlformats.org/officeDocument/2006/relationships/hyperlink" Target="https://www.instagram.com/p/BLb46F2BxBb/" TargetMode="External"/><Relationship Id="rId211" Type="http://schemas.openxmlformats.org/officeDocument/2006/relationships/hyperlink" Target="https://www.youtube.com/watch?v=Ws9L-Kifjkg" TargetMode="External"/><Relationship Id="rId253" Type="http://schemas.openxmlformats.org/officeDocument/2006/relationships/hyperlink" Target="http://usnatarchives.tumblr.com/post/132207263384/todays-creepiest-holding-can-actually-creep" TargetMode="External"/><Relationship Id="rId295" Type="http://schemas.openxmlformats.org/officeDocument/2006/relationships/hyperlink" Target="http://blogs.archives.gov/prologue/?p=8258" TargetMode="External"/><Relationship Id="rId309" Type="http://schemas.openxmlformats.org/officeDocument/2006/relationships/hyperlink" Target="https://www.facebook.com/usnationalarchives/photos/a.184236592993.153664.128463482993/10153914510227994/?type=3" TargetMode="External"/><Relationship Id="rId460" Type="http://schemas.openxmlformats.org/officeDocument/2006/relationships/hyperlink" Target="https://www.youtube.com/watch?v=xltO0Xcdm1s" TargetMode="External"/><Relationship Id="rId516" Type="http://schemas.openxmlformats.org/officeDocument/2006/relationships/hyperlink" Target="https://twitter.com/USNatArchives/status/727330628006477825" TargetMode="External"/><Relationship Id="rId48" Type="http://schemas.openxmlformats.org/officeDocument/2006/relationships/hyperlink" Target="https://www.facebook.com/GWBLibrary/photos/a.315676365201095.56218.310212879080777/587823964652999/?type=1" TargetMode="External"/><Relationship Id="rId113" Type="http://schemas.openxmlformats.org/officeDocument/2006/relationships/hyperlink" Target="http://todaysdocument.tumblr.com/post/117690145192/gifs-from-gov-records-todaysdocument-followers" TargetMode="External"/><Relationship Id="rId320" Type="http://schemas.openxmlformats.org/officeDocument/2006/relationships/hyperlink" Target="https://twitter.com/USNatArchives/status/679136874535997440" TargetMode="External"/><Relationship Id="rId558" Type="http://schemas.openxmlformats.org/officeDocument/2006/relationships/hyperlink" Target="https://twitter.com/USNatArchives/status/750124689155092480" TargetMode="External"/><Relationship Id="rId155" Type="http://schemas.openxmlformats.org/officeDocument/2006/relationships/hyperlink" Target="https://www.facebook.com/usnationalarchives/photos/a.10152742923207994.1073741846.128463482993/10153387709192994/?type=1" TargetMode="External"/><Relationship Id="rId197" Type="http://schemas.openxmlformats.org/officeDocument/2006/relationships/hyperlink" Target="https://twitter.com/USNatArchives/status/626020688525180928" TargetMode="External"/><Relationship Id="rId362" Type="http://schemas.openxmlformats.org/officeDocument/2006/relationships/hyperlink" Target="http://todaysdocument.tumblr.com/post/139620639682/jesse-owens-american-hero-the-new-biographical" TargetMode="External"/><Relationship Id="rId418" Type="http://schemas.openxmlformats.org/officeDocument/2006/relationships/hyperlink" Target="https://www.facebook.com/usnationalarchives/posts/10154188203182994" TargetMode="External"/><Relationship Id="rId625" Type="http://schemas.openxmlformats.org/officeDocument/2006/relationships/hyperlink" Target="https://www.instagram.com/p/BKT29r9h89e/?taken-by=usnatarchives" TargetMode="External"/><Relationship Id="rId222" Type="http://schemas.openxmlformats.org/officeDocument/2006/relationships/hyperlink" Target="http://todaysdocument.tumblr.com/post/127649116427/womens-equality-day-established-in-1971-by" TargetMode="External"/><Relationship Id="rId264" Type="http://schemas.openxmlformats.org/officeDocument/2006/relationships/hyperlink" Target="https://twitter.com/USNatArchives/status/660100875378163712" TargetMode="External"/><Relationship Id="rId471" Type="http://schemas.openxmlformats.org/officeDocument/2006/relationships/hyperlink" Target="https://prologue.blogs.archives.gov/2014/09/22/failure-of-the-equal-rights-amendment-the-feminist-fight-of-the-1970s/" TargetMode="External"/><Relationship Id="rId667" Type="http://schemas.openxmlformats.org/officeDocument/2006/relationships/hyperlink" Target="https://prologue.blogs.archives.gov/2016/11/07/the-election-of-1800/" TargetMode="External"/><Relationship Id="rId17" Type="http://schemas.openxmlformats.org/officeDocument/2006/relationships/hyperlink" Target="https://www.youtube.com/watch?v=TpfY8kh5lUw" TargetMode="External"/><Relationship Id="rId59" Type="http://schemas.openxmlformats.org/officeDocument/2006/relationships/hyperlink" Target="https://www.youtube.com/watch?v=Ws9L-Kifjkg" TargetMode="External"/><Relationship Id="rId124" Type="http://schemas.openxmlformats.org/officeDocument/2006/relationships/hyperlink" Target="http://blogs.archives.gov/unwritten-record/2015/04/13/photographs-relating-to-the-marshall-plan-and-post-wwii-economic-recovery-in-france/" TargetMode="External"/><Relationship Id="rId527" Type="http://schemas.openxmlformats.org/officeDocument/2006/relationships/hyperlink" Target="https://unwritten-record.blogs.archives.gov/2016/06/08/snapshot-usa-1950-census-enumeration-district-maps/" TargetMode="External"/><Relationship Id="rId569" Type="http://schemas.openxmlformats.org/officeDocument/2006/relationships/hyperlink" Target="https://unwritten-record.blogs.archives.gov/2016/07/19/hidden-women-the-art-of-wwi-camouflage-photos/" TargetMode="External"/><Relationship Id="rId70" Type="http://schemas.openxmlformats.org/officeDocument/2006/relationships/hyperlink" Target="https://www.youtube.com/watch?v=xltO0Xcdm1s" TargetMode="External"/><Relationship Id="rId166" Type="http://schemas.openxmlformats.org/officeDocument/2006/relationships/hyperlink" Target="http://todaysdocument.tumblr.com/post/121586408249/magna-carta-eight-hundred-years-ago-on-june-15" TargetMode="External"/><Relationship Id="rId331" Type="http://schemas.openxmlformats.org/officeDocument/2006/relationships/hyperlink" Target="https://www.facebook.com/usnationalarchives/photos/a.184236592993.153664.128463482993/10153960412592994/?type=3&amp;theater" TargetMode="External"/><Relationship Id="rId373" Type="http://schemas.openxmlformats.org/officeDocument/2006/relationships/hyperlink" Target="https://prologue.blogs.archives.gov/2014/09/26/fidel-castros-childhood-plea-to-president-roosevelt/" TargetMode="External"/><Relationship Id="rId429" Type="http://schemas.openxmlformats.org/officeDocument/2006/relationships/hyperlink" Target="https://unwritten-record.blogs.archives.gov/2016/03/29/faces-of-counterfeiters-past-mugshots-from-the-united-states-secret-service-collections/" TargetMode="External"/><Relationship Id="rId580" Type="http://schemas.openxmlformats.org/officeDocument/2006/relationships/hyperlink" Target="http://todaysdocument.tumblr.com/post/127234066193/gemini-v-mission-images-august-21-1965-file" TargetMode="External"/><Relationship Id="rId636" Type="http://schemas.openxmlformats.org/officeDocument/2006/relationships/hyperlink" Target="https://fdr.blogs.archives.gov/2016/10/04/marguerite-missy-lehand-fdrs-right-hand-woman/" TargetMode="External"/><Relationship Id="rId1" Type="http://schemas.openxmlformats.org/officeDocument/2006/relationships/hyperlink" Target="http://blogs.archives.gov/prologue/?p=2564" TargetMode="External"/><Relationship Id="rId233" Type="http://schemas.openxmlformats.org/officeDocument/2006/relationships/hyperlink" Target="http://todaysdocument.tumblr.com/post/129565679658/eleanor-roosevelt-and-edith-sampson-at-united" TargetMode="External"/><Relationship Id="rId440" Type="http://schemas.openxmlformats.org/officeDocument/2006/relationships/hyperlink" Target="http://todaysdocument.tumblr.com/post/142683912352/sts-1-the-first-space-shuttle-mission-april-12" TargetMode="External"/><Relationship Id="rId678" Type="http://schemas.openxmlformats.org/officeDocument/2006/relationships/hyperlink" Target="https://www.youtube.com/watch?v=ZWrFLsSqCj8" TargetMode="External"/><Relationship Id="rId28" Type="http://schemas.openxmlformats.org/officeDocument/2006/relationships/hyperlink" Target="http://fdrlibrary.tumblr.com/post/70405894033/who-wants-a-christmas-tree-one-of-the-things" TargetMode="External"/><Relationship Id="rId275" Type="http://schemas.openxmlformats.org/officeDocument/2006/relationships/hyperlink" Target="https://www.youtube.com/watch?v=9ifDqlRZh70" TargetMode="External"/><Relationship Id="rId300" Type="http://schemas.openxmlformats.org/officeDocument/2006/relationships/hyperlink" Target="https://www.youtube.com/watch?v=wbafudLrxJc" TargetMode="External"/><Relationship Id="rId482" Type="http://schemas.openxmlformats.org/officeDocument/2006/relationships/hyperlink" Target="https://www.youtube.com/watch?v=xltO0Xcdm1s" TargetMode="External"/><Relationship Id="rId538" Type="http://schemas.openxmlformats.org/officeDocument/2006/relationships/hyperlink" Target="http://todaysdocument.tumblr.com/post/146153738004/something-is-leading-to-immunosuppression-among" TargetMode="External"/><Relationship Id="rId81" Type="http://schemas.openxmlformats.org/officeDocument/2006/relationships/hyperlink" Target="https://twitter.com/USNatArchives/status/568490367139631105" TargetMode="External"/><Relationship Id="rId135" Type="http://schemas.openxmlformats.org/officeDocument/2006/relationships/hyperlink" Target="http://blogs.archives.gov/prologue/?p=8258" TargetMode="External"/><Relationship Id="rId177" Type="http://schemas.openxmlformats.org/officeDocument/2006/relationships/hyperlink" Target="https://twitter.com/USNatArchives/status/611923065673490432" TargetMode="External"/><Relationship Id="rId342" Type="http://schemas.openxmlformats.org/officeDocument/2006/relationships/hyperlink" Target="https://twitter.com/USNatArchives/status/688032941260300292" TargetMode="External"/><Relationship Id="rId384" Type="http://schemas.openxmlformats.org/officeDocument/2006/relationships/hyperlink" Target="https://www.youtube.com/watch?v=fJVaa0RAUGg" TargetMode="External"/><Relationship Id="rId591" Type="http://schemas.openxmlformats.org/officeDocument/2006/relationships/hyperlink" Target="https://www.youtube.com/watch?v=CCdyGLCXz_4" TargetMode="External"/><Relationship Id="rId605" Type="http://schemas.openxmlformats.org/officeDocument/2006/relationships/hyperlink" Target="https://www.facebook.com/GWBLibrary/photos/a.315676365201095.56218.310212879080777/831521153616611/?type=3&amp;theater" TargetMode="External"/><Relationship Id="rId202" Type="http://schemas.openxmlformats.org/officeDocument/2006/relationships/hyperlink" Target="https://www.youtube.com/watch?v=JxJ4TV1UtqU" TargetMode="External"/><Relationship Id="rId244" Type="http://schemas.openxmlformats.org/officeDocument/2006/relationships/hyperlink" Target="http://unwritten-record.blogs.archives.gov/2015/09/03/the-tale-of-the-forgotten-films-an-archival-rescue/" TargetMode="External"/><Relationship Id="rId647" Type="http://schemas.openxmlformats.org/officeDocument/2006/relationships/hyperlink" Target="https://www.youtube.com/watch?v=fJVaa0RAUGg" TargetMode="External"/><Relationship Id="rId39" Type="http://schemas.openxmlformats.org/officeDocument/2006/relationships/hyperlink" Target="http://blogs.archives.gov/prologue/?p=14786" TargetMode="External"/><Relationship Id="rId286" Type="http://schemas.openxmlformats.org/officeDocument/2006/relationships/hyperlink" Target="https://www.facebook.com/usnationalarchives/posts/10153835402232994" TargetMode="External"/><Relationship Id="rId451" Type="http://schemas.openxmlformats.org/officeDocument/2006/relationships/hyperlink" Target="https://twitter.com/USNatArchives/status/726049517854986244" TargetMode="External"/><Relationship Id="rId493" Type="http://schemas.openxmlformats.org/officeDocument/2006/relationships/hyperlink" Target="https://www.facebook.com/GWBLibrary/posts/786288934806500" TargetMode="External"/><Relationship Id="rId507" Type="http://schemas.openxmlformats.org/officeDocument/2006/relationships/hyperlink" Target="http://usnatarchivesexhibits.tumblr.com/post/144300889527/join-amending-america-curators-christine" TargetMode="External"/><Relationship Id="rId549" Type="http://schemas.openxmlformats.org/officeDocument/2006/relationships/hyperlink" Target="https://www.youtube.com/watch?v=9ifDqlRZh70" TargetMode="External"/><Relationship Id="rId50" Type="http://schemas.openxmlformats.org/officeDocument/2006/relationships/hyperlink" Target="https://twitter.com/USNatArchives/status/547477659383775232" TargetMode="External"/><Relationship Id="rId104" Type="http://schemas.openxmlformats.org/officeDocument/2006/relationships/hyperlink" Target="https://www.facebook.com/GWBLibrary/photos/a.315676365201095.56218.310212879080777/617601705008558/?type=1&amp;theater" TargetMode="External"/><Relationship Id="rId146" Type="http://schemas.openxmlformats.org/officeDocument/2006/relationships/hyperlink" Target="http://todaysdocument.tumblr.com/post/118116896852/the-kent-state-shootings-may-4-1970-forty-five" TargetMode="External"/><Relationship Id="rId188" Type="http://schemas.openxmlformats.org/officeDocument/2006/relationships/hyperlink" Target="https://www.facebook.com/GWBLibrary/posts/657288574373204" TargetMode="External"/><Relationship Id="rId311" Type="http://schemas.openxmlformats.org/officeDocument/2006/relationships/hyperlink" Target="http://todaysdocument.tumblr.com/post/134333698256/police-report-on-arrest-of-rosa-parks-sixty-years" TargetMode="External"/><Relationship Id="rId353" Type="http://schemas.openxmlformats.org/officeDocument/2006/relationships/hyperlink" Target="https://www.facebook.com/usnationalarchives/photos/a.184236592993.153664.128463482993/10154031102572994/?type=3" TargetMode="External"/><Relationship Id="rId395" Type="http://schemas.openxmlformats.org/officeDocument/2006/relationships/hyperlink" Target="http://todaysdocument.tumblr.com/post/140968312405/archivesfoundation-good-morning-did-you" TargetMode="External"/><Relationship Id="rId409" Type="http://schemas.openxmlformats.org/officeDocument/2006/relationships/hyperlink" Target="https://twitter.com/USNatArchives/status/709186101106360320" TargetMode="External"/><Relationship Id="rId560" Type="http://schemas.openxmlformats.org/officeDocument/2006/relationships/hyperlink" Target="http://fdrlibrary.tumblr.com/post/141047307759/i-have-noted-with-great-satisfaction-that-you" TargetMode="External"/><Relationship Id="rId92" Type="http://schemas.openxmlformats.org/officeDocument/2006/relationships/hyperlink" Target="http://ourpresidents.tumblr.com/post/113450906628/fdrs-first-fireside-chat-today-in-history-march" TargetMode="External"/><Relationship Id="rId213" Type="http://schemas.openxmlformats.org/officeDocument/2006/relationships/hyperlink" Target="https://www.youtube.com/watch?v=fJVaa0RAUGg" TargetMode="External"/><Relationship Id="rId420" Type="http://schemas.openxmlformats.org/officeDocument/2006/relationships/hyperlink" Target="https://fdr.blogs.archives.gov/2016/02/12/eleanor-roosevelts-battle-to-end-lynching/" TargetMode="External"/><Relationship Id="rId616" Type="http://schemas.openxmlformats.org/officeDocument/2006/relationships/hyperlink" Target="https://twitter.com/USNatArchives/status/773157155675500544" TargetMode="External"/><Relationship Id="rId658" Type="http://schemas.openxmlformats.org/officeDocument/2006/relationships/hyperlink" Target="https://www.instagram.com/p/BL4UYAahwO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culturalinstitute/exhibit/YwICyk8KVQyYKA" TargetMode="External"/><Relationship Id="rId13" Type="http://schemas.openxmlformats.org/officeDocument/2006/relationships/hyperlink" Target="http://www.google.com/culturalinstitute/exhibit/AQeSbsFZ" TargetMode="External"/><Relationship Id="rId3" Type="http://schemas.openxmlformats.org/officeDocument/2006/relationships/hyperlink" Target="http://www.google.com/culturalinstitute/exhibit/wQqYDx49" TargetMode="External"/><Relationship Id="rId7" Type="http://schemas.openxmlformats.org/officeDocument/2006/relationships/hyperlink" Target="http://www.google.com/culturalinstitute/exhibit/gQkCqw8t" TargetMode="External"/><Relationship Id="rId12" Type="http://schemas.openxmlformats.org/officeDocument/2006/relationships/hyperlink" Target="http://www.google.com/culturalinstitute/exhibit/AQfHLZNj" TargetMode="External"/><Relationship Id="rId17" Type="http://schemas.openxmlformats.org/officeDocument/2006/relationships/hyperlink" Target="https://www.google.com/culturalinstitute/exhibit/amending-america-why-a-bill-of-rights/gQQ0JQgv" TargetMode="External"/><Relationship Id="rId2" Type="http://schemas.openxmlformats.org/officeDocument/2006/relationships/hyperlink" Target="http://www.google.com/culturalinstitute/exhibit/wRQ7nqwa" TargetMode="External"/><Relationship Id="rId16" Type="http://schemas.openxmlformats.org/officeDocument/2006/relationships/hyperlink" Target="https://www.google.com/culturalinstitute/exhibit/2QLytIcpKuJmJw" TargetMode="External"/><Relationship Id="rId1" Type="http://schemas.openxmlformats.org/officeDocument/2006/relationships/hyperlink" Target="http://www.google.com/culturalinstitute/exhibit/wRSRa8FV" TargetMode="External"/><Relationship Id="rId6" Type="http://schemas.openxmlformats.org/officeDocument/2006/relationships/hyperlink" Target="http://www.google.com/culturalinstitute/exhibit/ogKSCGsEff-WIg" TargetMode="External"/><Relationship Id="rId11" Type="http://schemas.openxmlformats.org/officeDocument/2006/relationships/hyperlink" Target="http://www.google.com/culturalinstitute/exhibit/ARaxRSs-" TargetMode="External"/><Relationship Id="rId5" Type="http://schemas.openxmlformats.org/officeDocument/2006/relationships/hyperlink" Target="http://www.google.com/culturalinstitute/exhibit/sQKSD9NkonH0JA" TargetMode="External"/><Relationship Id="rId15" Type="http://schemas.openxmlformats.org/officeDocument/2006/relationships/hyperlink" Target="http://www.google.com/culturalinstitute/exhibit/4ALi8vqdaWVrIQ" TargetMode="External"/><Relationship Id="rId10" Type="http://schemas.openxmlformats.org/officeDocument/2006/relationships/hyperlink" Target="http://www.google.com/culturalinstitute/exhibit/OALSytQzViiqKA" TargetMode="External"/><Relationship Id="rId4" Type="http://schemas.openxmlformats.org/officeDocument/2006/relationships/hyperlink" Target="http://www.google.com/culturalinstitute/exhibit/twISgejPzIk_KQ" TargetMode="External"/><Relationship Id="rId9" Type="http://schemas.openxmlformats.org/officeDocument/2006/relationships/hyperlink" Target="http://www.google.com/culturalinstitute/exhibit/QQU4evBD" TargetMode="External"/><Relationship Id="rId14" Type="http://schemas.openxmlformats.org/officeDocument/2006/relationships/hyperlink" Target="http://www.google.com/culturalinstitute/exhibit/7wKCMJMEV_jlI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52"/>
  <sheetViews>
    <sheetView tabSelected="1" topLeftCell="A1128" zoomScale="90" zoomScaleNormal="90" zoomScalePageLayoutView="90" workbookViewId="0">
      <selection activeCell="B1143" sqref="B1143"/>
    </sheetView>
  </sheetViews>
  <sheetFormatPr defaultColWidth="8.85546875" defaultRowHeight="15" x14ac:dyDescent="0.25"/>
  <cols>
    <col min="1" max="1" width="3.140625" style="108" customWidth="1"/>
    <col min="2" max="2" width="67.28515625" customWidth="1"/>
    <col min="3" max="3" width="51.28515625" customWidth="1"/>
    <col min="4" max="4" width="142.28515625" bestFit="1" customWidth="1"/>
    <col min="5" max="5" width="3.42578125" customWidth="1"/>
  </cols>
  <sheetData>
    <row r="1" spans="1:5" s="108" customFormat="1" x14ac:dyDescent="0.25">
      <c r="B1" s="403" t="s">
        <v>1222</v>
      </c>
    </row>
    <row r="2" spans="1:5" s="108" customFormat="1" x14ac:dyDescent="0.25">
      <c r="B2" s="383"/>
    </row>
    <row r="3" spans="1:5" s="108" customFormat="1" x14ac:dyDescent="0.25">
      <c r="A3" s="384"/>
      <c r="B3" s="385" t="s">
        <v>1090</v>
      </c>
      <c r="C3" s="386"/>
      <c r="D3" s="386"/>
      <c r="E3" s="387"/>
    </row>
    <row r="4" spans="1:5" ht="16.5" thickBot="1" x14ac:dyDescent="0.3">
      <c r="A4" s="388"/>
      <c r="B4" s="389" t="s">
        <v>1194</v>
      </c>
      <c r="C4" s="6"/>
      <c r="D4" s="6"/>
      <c r="E4" s="390"/>
    </row>
    <row r="5" spans="1:5" ht="16.5" thickBot="1" x14ac:dyDescent="0.3">
      <c r="A5" s="388"/>
      <c r="B5" s="365" t="s">
        <v>1403</v>
      </c>
      <c r="C5" s="366" t="s">
        <v>1373</v>
      </c>
      <c r="D5" s="366" t="s">
        <v>1195</v>
      </c>
      <c r="E5" s="390"/>
    </row>
    <row r="6" spans="1:5" x14ac:dyDescent="0.25">
      <c r="A6" s="388"/>
      <c r="B6" s="367" t="s">
        <v>1278</v>
      </c>
      <c r="C6" s="368">
        <v>3322</v>
      </c>
      <c r="D6" s="363" t="s">
        <v>1078</v>
      </c>
      <c r="E6" s="390"/>
    </row>
    <row r="7" spans="1:5" x14ac:dyDescent="0.25">
      <c r="A7" s="388"/>
      <c r="B7" s="369" t="s">
        <v>1278</v>
      </c>
      <c r="C7" s="370">
        <v>880</v>
      </c>
      <c r="D7" s="364" t="s">
        <v>1079</v>
      </c>
      <c r="E7" s="390"/>
    </row>
    <row r="8" spans="1:5" x14ac:dyDescent="0.25">
      <c r="A8" s="388"/>
      <c r="B8" s="367" t="s">
        <v>1278</v>
      </c>
      <c r="C8" s="371">
        <v>589</v>
      </c>
      <c r="D8" s="363" t="s">
        <v>1080</v>
      </c>
      <c r="E8" s="390"/>
    </row>
    <row r="9" spans="1:5" x14ac:dyDescent="0.25">
      <c r="A9" s="388"/>
      <c r="B9" s="369" t="s">
        <v>1278</v>
      </c>
      <c r="C9" s="370">
        <v>556</v>
      </c>
      <c r="D9" s="364" t="s">
        <v>1081</v>
      </c>
      <c r="E9" s="390"/>
    </row>
    <row r="10" spans="1:5" ht="15.75" thickBot="1" x14ac:dyDescent="0.3">
      <c r="A10" s="388"/>
      <c r="B10" s="372" t="s">
        <v>1278</v>
      </c>
      <c r="C10" s="373">
        <v>542</v>
      </c>
      <c r="D10" s="374" t="s">
        <v>1085</v>
      </c>
      <c r="E10" s="390"/>
    </row>
    <row r="11" spans="1:5" x14ac:dyDescent="0.25">
      <c r="A11" s="388"/>
      <c r="B11" s="375"/>
      <c r="C11" s="376"/>
      <c r="D11" s="377"/>
      <c r="E11" s="390"/>
    </row>
    <row r="12" spans="1:5" ht="16.5" thickBot="1" x14ac:dyDescent="0.3">
      <c r="A12" s="388"/>
      <c r="B12" s="378" t="s">
        <v>1086</v>
      </c>
      <c r="C12" s="6"/>
      <c r="D12" s="6"/>
      <c r="E12" s="390"/>
    </row>
    <row r="13" spans="1:5" ht="16.5" thickBot="1" x14ac:dyDescent="0.3">
      <c r="A13" s="388"/>
      <c r="B13" s="365" t="s">
        <v>1193</v>
      </c>
      <c r="C13" s="366" t="s">
        <v>1445</v>
      </c>
      <c r="D13" s="6"/>
      <c r="E13" s="390"/>
    </row>
    <row r="14" spans="1:5" ht="15.75" thickBot="1" x14ac:dyDescent="0.3">
      <c r="A14" s="388"/>
      <c r="B14" s="379" t="s">
        <v>1465</v>
      </c>
      <c r="C14" s="380">
        <v>8328</v>
      </c>
      <c r="D14" s="6"/>
      <c r="E14" s="390"/>
    </row>
    <row r="15" spans="1:5" ht="15.75" thickBot="1" x14ac:dyDescent="0.3">
      <c r="A15" s="388"/>
      <c r="B15" s="381" t="s">
        <v>1087</v>
      </c>
      <c r="C15" s="382">
        <v>8044</v>
      </c>
      <c r="D15" s="6"/>
      <c r="E15" s="390"/>
    </row>
    <row r="16" spans="1:5" ht="15.75" thickBot="1" x14ac:dyDescent="0.3">
      <c r="A16" s="388"/>
      <c r="B16" s="379" t="s">
        <v>1088</v>
      </c>
      <c r="C16" s="380">
        <v>7369</v>
      </c>
      <c r="D16" s="6"/>
      <c r="E16" s="390"/>
    </row>
    <row r="17" spans="1:5" ht="15.75" thickBot="1" x14ac:dyDescent="0.3">
      <c r="A17" s="388"/>
      <c r="B17" s="381" t="s">
        <v>1163</v>
      </c>
      <c r="C17" s="382">
        <v>4035</v>
      </c>
      <c r="D17" s="6"/>
      <c r="E17" s="390"/>
    </row>
    <row r="18" spans="1:5" ht="15.75" thickBot="1" x14ac:dyDescent="0.3">
      <c r="A18" s="388"/>
      <c r="B18" s="379" t="s">
        <v>1089</v>
      </c>
      <c r="C18" s="380">
        <v>2649</v>
      </c>
      <c r="D18" s="6"/>
      <c r="E18" s="390"/>
    </row>
    <row r="19" spans="1:5" x14ac:dyDescent="0.25">
      <c r="A19" s="391"/>
      <c r="B19" s="392"/>
      <c r="C19" s="392"/>
      <c r="D19" s="392"/>
      <c r="E19" s="393"/>
    </row>
    <row r="20" spans="1:5" s="108" customFormat="1" x14ac:dyDescent="0.25"/>
    <row r="21" spans="1:5" x14ac:dyDescent="0.25">
      <c r="A21" s="394"/>
      <c r="B21" s="395" t="s">
        <v>1211</v>
      </c>
      <c r="C21" s="396"/>
      <c r="D21" s="396"/>
      <c r="E21" s="397"/>
    </row>
    <row r="22" spans="1:5" ht="16.5" thickBot="1" x14ac:dyDescent="0.3">
      <c r="A22" s="398"/>
      <c r="B22" s="389" t="s">
        <v>1212</v>
      </c>
      <c r="C22" s="6"/>
      <c r="D22" s="6"/>
      <c r="E22" s="399"/>
    </row>
    <row r="23" spans="1:5" ht="16.5" thickBot="1" x14ac:dyDescent="0.3">
      <c r="A23" s="398"/>
      <c r="B23" s="365" t="s">
        <v>1403</v>
      </c>
      <c r="C23" s="366" t="s">
        <v>1373</v>
      </c>
      <c r="D23" s="366" t="s">
        <v>1195</v>
      </c>
      <c r="E23" s="399"/>
    </row>
    <row r="24" spans="1:5" x14ac:dyDescent="0.25">
      <c r="A24" s="398"/>
      <c r="B24" s="367" t="s">
        <v>1111</v>
      </c>
      <c r="C24" s="368">
        <v>776</v>
      </c>
      <c r="D24" s="363" t="s">
        <v>1112</v>
      </c>
      <c r="E24" s="399"/>
    </row>
    <row r="25" spans="1:5" x14ac:dyDescent="0.25">
      <c r="A25" s="398"/>
      <c r="B25" s="369" t="s">
        <v>1278</v>
      </c>
      <c r="C25" s="370">
        <v>735</v>
      </c>
      <c r="D25" s="364" t="s">
        <v>1080</v>
      </c>
      <c r="E25" s="399"/>
    </row>
    <row r="26" spans="1:5" x14ac:dyDescent="0.25">
      <c r="A26" s="398"/>
      <c r="B26" s="367" t="s">
        <v>1111</v>
      </c>
      <c r="C26" s="371">
        <v>645</v>
      </c>
      <c r="D26" s="363" t="s">
        <v>1113</v>
      </c>
      <c r="E26" s="399"/>
    </row>
    <row r="27" spans="1:5" x14ac:dyDescent="0.25">
      <c r="A27" s="398"/>
      <c r="B27" s="369" t="s">
        <v>1278</v>
      </c>
      <c r="C27" s="370">
        <v>616</v>
      </c>
      <c r="D27" s="364" t="s">
        <v>1029</v>
      </c>
      <c r="E27" s="399"/>
    </row>
    <row r="28" spans="1:5" ht="15.75" thickBot="1" x14ac:dyDescent="0.3">
      <c r="A28" s="398"/>
      <c r="B28" s="372" t="s">
        <v>1278</v>
      </c>
      <c r="C28" s="373">
        <v>596</v>
      </c>
      <c r="D28" s="374" t="s">
        <v>1079</v>
      </c>
      <c r="E28" s="399"/>
    </row>
    <row r="29" spans="1:5" x14ac:dyDescent="0.25">
      <c r="A29" s="398"/>
      <c r="B29" s="375"/>
      <c r="C29" s="376"/>
      <c r="D29" s="377"/>
      <c r="E29" s="399"/>
    </row>
    <row r="30" spans="1:5" ht="16.5" thickBot="1" x14ac:dyDescent="0.3">
      <c r="A30" s="398"/>
      <c r="B30" s="389" t="s">
        <v>1214</v>
      </c>
      <c r="C30" s="6"/>
      <c r="D30" s="6"/>
      <c r="E30" s="399"/>
    </row>
    <row r="31" spans="1:5" ht="16.5" thickBot="1" x14ac:dyDescent="0.3">
      <c r="A31" s="398"/>
      <c r="B31" s="365" t="s">
        <v>1410</v>
      </c>
      <c r="C31" s="366" t="s">
        <v>1217</v>
      </c>
      <c r="D31" s="366" t="s">
        <v>1195</v>
      </c>
      <c r="E31" s="399"/>
    </row>
    <row r="32" spans="1:5" x14ac:dyDescent="0.25">
      <c r="A32" s="398"/>
      <c r="B32" s="367" t="s">
        <v>1253</v>
      </c>
      <c r="C32" s="368" t="s">
        <v>1036</v>
      </c>
      <c r="D32" s="405" t="s">
        <v>1124</v>
      </c>
      <c r="E32" s="399"/>
    </row>
    <row r="33" spans="1:5" x14ac:dyDescent="0.25">
      <c r="A33" s="398"/>
      <c r="B33" s="369" t="s">
        <v>1119</v>
      </c>
      <c r="C33" s="370" t="s">
        <v>1120</v>
      </c>
      <c r="D33" s="408" t="s">
        <v>1121</v>
      </c>
      <c r="E33" s="399"/>
    </row>
    <row r="34" spans="1:5" x14ac:dyDescent="0.25">
      <c r="A34" s="398"/>
      <c r="B34" s="367" t="s">
        <v>1253</v>
      </c>
      <c r="C34" s="371" t="s">
        <v>1037</v>
      </c>
      <c r="D34" s="409" t="s">
        <v>1122</v>
      </c>
      <c r="E34" s="399"/>
    </row>
    <row r="35" spans="1:5" x14ac:dyDescent="0.25">
      <c r="A35" s="398"/>
      <c r="B35" s="369" t="s">
        <v>1119</v>
      </c>
      <c r="C35" s="370" t="s">
        <v>1118</v>
      </c>
      <c r="D35" s="406" t="s">
        <v>1225</v>
      </c>
      <c r="E35" s="399"/>
    </row>
    <row r="36" spans="1:5" ht="15.75" thickBot="1" x14ac:dyDescent="0.3">
      <c r="A36" s="398"/>
      <c r="B36" s="372" t="s">
        <v>1253</v>
      </c>
      <c r="C36" s="373" t="s">
        <v>1123</v>
      </c>
      <c r="D36" s="407" t="s">
        <v>1107</v>
      </c>
      <c r="E36" s="399"/>
    </row>
    <row r="37" spans="1:5" x14ac:dyDescent="0.25">
      <c r="A37" s="398"/>
      <c r="B37" s="6"/>
      <c r="C37" s="6"/>
      <c r="D37" s="6"/>
      <c r="E37" s="399"/>
    </row>
    <row r="38" spans="1:5" ht="16.5" thickBot="1" x14ac:dyDescent="0.3">
      <c r="A38" s="398"/>
      <c r="B38" s="389" t="s">
        <v>1215</v>
      </c>
      <c r="C38" s="6"/>
      <c r="D38" s="6"/>
      <c r="E38" s="399"/>
    </row>
    <row r="39" spans="1:5" ht="16.5" thickBot="1" x14ac:dyDescent="0.3">
      <c r="A39" s="398"/>
      <c r="B39" s="365" t="s">
        <v>1403</v>
      </c>
      <c r="C39" s="366" t="s">
        <v>1218</v>
      </c>
      <c r="D39" s="366" t="s">
        <v>1195</v>
      </c>
      <c r="E39" s="399"/>
    </row>
    <row r="40" spans="1:5" x14ac:dyDescent="0.25">
      <c r="A40" s="398"/>
      <c r="B40" s="367" t="s">
        <v>1262</v>
      </c>
      <c r="C40" s="368">
        <v>2287</v>
      </c>
      <c r="D40" s="363" t="s">
        <v>1115</v>
      </c>
      <c r="E40" s="399"/>
    </row>
    <row r="41" spans="1:5" x14ac:dyDescent="0.25">
      <c r="A41" s="398"/>
      <c r="B41" s="369" t="s">
        <v>1117</v>
      </c>
      <c r="C41" s="415">
        <v>1532</v>
      </c>
      <c r="D41" s="364" t="s">
        <v>1116</v>
      </c>
      <c r="E41" s="399"/>
    </row>
    <row r="42" spans="1:5" x14ac:dyDescent="0.25">
      <c r="A42" s="398"/>
      <c r="B42" s="367" t="s">
        <v>1253</v>
      </c>
      <c r="C42" s="368">
        <v>1036</v>
      </c>
      <c r="D42" s="363" t="s">
        <v>1030</v>
      </c>
      <c r="E42" s="399"/>
    </row>
    <row r="43" spans="1:5" s="108" customFormat="1" x14ac:dyDescent="0.25">
      <c r="A43" s="398"/>
      <c r="B43" s="369" t="s">
        <v>1421</v>
      </c>
      <c r="C43" s="370">
        <v>973</v>
      </c>
      <c r="D43" s="404" t="s">
        <v>1224</v>
      </c>
      <c r="E43" s="399"/>
    </row>
    <row r="44" spans="1:5" ht="15.75" thickBot="1" x14ac:dyDescent="0.3">
      <c r="A44" s="398"/>
      <c r="B44" s="372" t="s">
        <v>1114</v>
      </c>
      <c r="C44" s="373">
        <v>556</v>
      </c>
      <c r="D44" s="374" t="s">
        <v>1031</v>
      </c>
      <c r="E44" s="399"/>
    </row>
    <row r="45" spans="1:5" x14ac:dyDescent="0.25">
      <c r="A45" s="398"/>
      <c r="B45" s="6"/>
      <c r="C45" s="6"/>
      <c r="D45" s="6"/>
      <c r="E45" s="399"/>
    </row>
    <row r="46" spans="1:5" ht="16.5" thickBot="1" x14ac:dyDescent="0.3">
      <c r="A46" s="398"/>
      <c r="B46" s="389" t="s">
        <v>1216</v>
      </c>
      <c r="C46" s="6"/>
      <c r="D46" s="6"/>
      <c r="E46" s="399"/>
    </row>
    <row r="47" spans="1:5" ht="16.5" thickBot="1" x14ac:dyDescent="0.3">
      <c r="A47" s="398"/>
      <c r="B47" s="365" t="s">
        <v>1221</v>
      </c>
      <c r="C47" s="366" t="s">
        <v>1219</v>
      </c>
      <c r="D47" s="366" t="s">
        <v>1220</v>
      </c>
      <c r="E47" s="399"/>
    </row>
    <row r="48" spans="1:5" x14ac:dyDescent="0.25">
      <c r="A48" s="398"/>
      <c r="B48" s="367" t="s">
        <v>1352</v>
      </c>
      <c r="C48" s="368" t="s">
        <v>1226</v>
      </c>
      <c r="D48" s="363" t="s">
        <v>1227</v>
      </c>
      <c r="E48" s="399"/>
    </row>
    <row r="49" spans="1:5" x14ac:dyDescent="0.25">
      <c r="A49" s="398"/>
      <c r="B49" s="369" t="s">
        <v>1352</v>
      </c>
      <c r="C49" s="370" t="s">
        <v>1100</v>
      </c>
      <c r="D49" s="364" t="s">
        <v>1101</v>
      </c>
      <c r="E49" s="399"/>
    </row>
    <row r="50" spans="1:5" x14ac:dyDescent="0.25">
      <c r="A50" s="398"/>
      <c r="B50" s="367" t="s">
        <v>1352</v>
      </c>
      <c r="C50" s="371" t="s">
        <v>1102</v>
      </c>
      <c r="D50" s="363" t="s">
        <v>1103</v>
      </c>
      <c r="E50" s="399"/>
    </row>
    <row r="51" spans="1:5" x14ac:dyDescent="0.25">
      <c r="A51" s="398"/>
      <c r="B51" s="369" t="s">
        <v>1352</v>
      </c>
      <c r="C51" s="370" t="s">
        <v>1104</v>
      </c>
      <c r="D51" s="364" t="s">
        <v>1105</v>
      </c>
      <c r="E51" s="399"/>
    </row>
    <row r="52" spans="1:5" ht="15.75" thickBot="1" x14ac:dyDescent="0.3">
      <c r="A52" s="398"/>
      <c r="B52" s="372" t="s">
        <v>1352</v>
      </c>
      <c r="C52" s="373" t="s">
        <v>1106</v>
      </c>
      <c r="D52" s="374" t="s">
        <v>1107</v>
      </c>
      <c r="E52" s="399"/>
    </row>
    <row r="53" spans="1:5" x14ac:dyDescent="0.25">
      <c r="A53" s="398"/>
      <c r="B53" s="6"/>
      <c r="C53" s="6"/>
      <c r="D53" s="6"/>
      <c r="E53" s="399"/>
    </row>
    <row r="54" spans="1:5" ht="16.5" thickBot="1" x14ac:dyDescent="0.3">
      <c r="A54" s="398"/>
      <c r="B54" s="389" t="s">
        <v>1213</v>
      </c>
      <c r="C54" s="6"/>
      <c r="D54" s="6"/>
      <c r="E54" s="399"/>
    </row>
    <row r="55" spans="1:5" ht="16.5" thickBot="1" x14ac:dyDescent="0.3">
      <c r="A55" s="398"/>
      <c r="B55" s="365" t="s">
        <v>1193</v>
      </c>
      <c r="C55" s="366" t="s">
        <v>1445</v>
      </c>
      <c r="D55" s="6"/>
      <c r="E55" s="399"/>
    </row>
    <row r="56" spans="1:5" x14ac:dyDescent="0.25">
      <c r="A56" s="398"/>
      <c r="B56" s="412" t="s">
        <v>1108</v>
      </c>
      <c r="C56" s="425">
        <v>25999</v>
      </c>
      <c r="D56" s="6"/>
      <c r="E56" s="399"/>
    </row>
    <row r="57" spans="1:5" x14ac:dyDescent="0.25">
      <c r="A57" s="398"/>
      <c r="B57" s="413" t="s">
        <v>1465</v>
      </c>
      <c r="C57" s="426">
        <v>5653</v>
      </c>
      <c r="D57" s="6"/>
      <c r="E57" s="399"/>
    </row>
    <row r="58" spans="1:5" x14ac:dyDescent="0.25">
      <c r="A58" s="398"/>
      <c r="B58" s="412" t="s">
        <v>1109</v>
      </c>
      <c r="C58" s="425">
        <v>3452</v>
      </c>
      <c r="D58" s="6"/>
      <c r="E58" s="399"/>
    </row>
    <row r="59" spans="1:5" x14ac:dyDescent="0.25">
      <c r="A59" s="398"/>
      <c r="B59" s="413" t="s">
        <v>1110</v>
      </c>
      <c r="C59" s="426">
        <v>2645</v>
      </c>
      <c r="D59" s="6"/>
      <c r="E59" s="399"/>
    </row>
    <row r="60" spans="1:5" ht="15.75" thickBot="1" x14ac:dyDescent="0.3">
      <c r="A60" s="398"/>
      <c r="B60" s="414" t="s">
        <v>1163</v>
      </c>
      <c r="C60" s="427">
        <v>2609</v>
      </c>
      <c r="D60" s="6"/>
      <c r="E60" s="399"/>
    </row>
    <row r="61" spans="1:5" x14ac:dyDescent="0.25">
      <c r="A61" s="400"/>
      <c r="B61" s="401"/>
      <c r="C61" s="401"/>
      <c r="D61" s="401"/>
      <c r="E61" s="402"/>
    </row>
    <row r="64" spans="1:5" x14ac:dyDescent="0.25">
      <c r="A64" s="428"/>
      <c r="B64" s="429" t="s">
        <v>1039</v>
      </c>
      <c r="C64" s="430"/>
      <c r="D64" s="430"/>
      <c r="E64" s="431"/>
    </row>
    <row r="65" spans="1:5" ht="16.5" thickBot="1" x14ac:dyDescent="0.3">
      <c r="A65" s="434"/>
      <c r="B65" s="389" t="s">
        <v>1040</v>
      </c>
      <c r="C65" s="6"/>
      <c r="D65" s="6"/>
      <c r="E65" s="432"/>
    </row>
    <row r="66" spans="1:5" ht="16.5" thickBot="1" x14ac:dyDescent="0.3">
      <c r="A66" s="434"/>
      <c r="B66" s="365" t="s">
        <v>1403</v>
      </c>
      <c r="C66" s="366" t="s">
        <v>1373</v>
      </c>
      <c r="D66" s="366" t="s">
        <v>1195</v>
      </c>
      <c r="E66" s="432"/>
    </row>
    <row r="67" spans="1:5" x14ac:dyDescent="0.25">
      <c r="A67" s="434"/>
      <c r="B67" s="367" t="s">
        <v>1461</v>
      </c>
      <c r="C67" s="368">
        <v>759</v>
      </c>
      <c r="D67" s="363" t="s">
        <v>1046</v>
      </c>
      <c r="E67" s="432"/>
    </row>
    <row r="68" spans="1:5" x14ac:dyDescent="0.25">
      <c r="A68" s="434"/>
      <c r="B68" s="369" t="s">
        <v>1278</v>
      </c>
      <c r="C68" s="370">
        <v>627</v>
      </c>
      <c r="D68" s="364" t="s">
        <v>1079</v>
      </c>
      <c r="E68" s="432"/>
    </row>
    <row r="69" spans="1:5" x14ac:dyDescent="0.25">
      <c r="A69" s="434"/>
      <c r="B69" s="367" t="s">
        <v>1041</v>
      </c>
      <c r="C69" s="371">
        <v>624</v>
      </c>
      <c r="D69" s="363" t="s">
        <v>1044</v>
      </c>
      <c r="E69" s="432"/>
    </row>
    <row r="70" spans="1:5" x14ac:dyDescent="0.25">
      <c r="A70" s="434"/>
      <c r="B70" s="369" t="s">
        <v>1041</v>
      </c>
      <c r="C70" s="370">
        <v>592</v>
      </c>
      <c r="D70" s="364" t="s">
        <v>1045</v>
      </c>
      <c r="E70" s="432"/>
    </row>
    <row r="71" spans="1:5" ht="15.75" thickBot="1" x14ac:dyDescent="0.3">
      <c r="A71" s="434"/>
      <c r="B71" s="372" t="s">
        <v>1278</v>
      </c>
      <c r="C71" s="373">
        <v>549</v>
      </c>
      <c r="D71" s="374" t="s">
        <v>1146</v>
      </c>
      <c r="E71" s="432"/>
    </row>
    <row r="72" spans="1:5" x14ac:dyDescent="0.25">
      <c r="A72" s="434"/>
      <c r="B72" s="375"/>
      <c r="C72" s="376"/>
      <c r="D72" s="377"/>
      <c r="E72" s="432"/>
    </row>
    <row r="73" spans="1:5" ht="16.5" thickBot="1" x14ac:dyDescent="0.3">
      <c r="A73" s="434"/>
      <c r="B73" s="389" t="s">
        <v>1158</v>
      </c>
      <c r="C73" s="6"/>
      <c r="D73" s="6"/>
      <c r="E73" s="432"/>
    </row>
    <row r="74" spans="1:5" ht="16.5" thickBot="1" x14ac:dyDescent="0.3">
      <c r="A74" s="434"/>
      <c r="B74" s="365" t="s">
        <v>1410</v>
      </c>
      <c r="C74" s="366" t="s">
        <v>1217</v>
      </c>
      <c r="D74" s="366" t="s">
        <v>1195</v>
      </c>
      <c r="E74" s="432"/>
    </row>
    <row r="75" spans="1:5" x14ac:dyDescent="0.25">
      <c r="A75" s="434"/>
      <c r="B75" s="367" t="s">
        <v>1253</v>
      </c>
      <c r="C75" s="368" t="s">
        <v>1062</v>
      </c>
      <c r="D75" s="405" t="s">
        <v>1155</v>
      </c>
      <c r="E75" s="432"/>
    </row>
    <row r="76" spans="1:5" x14ac:dyDescent="0.25">
      <c r="A76" s="434"/>
      <c r="B76" s="369" t="s">
        <v>1253</v>
      </c>
      <c r="C76" s="370" t="s">
        <v>1063</v>
      </c>
      <c r="D76" s="408" t="s">
        <v>1064</v>
      </c>
      <c r="E76" s="432"/>
    </row>
    <row r="77" spans="1:5" x14ac:dyDescent="0.25">
      <c r="A77" s="434"/>
      <c r="B77" s="367" t="s">
        <v>1119</v>
      </c>
      <c r="C77" s="371" t="s">
        <v>1067</v>
      </c>
      <c r="D77" s="409" t="s">
        <v>1068</v>
      </c>
      <c r="E77" s="432"/>
    </row>
    <row r="78" spans="1:5" x14ac:dyDescent="0.25">
      <c r="A78" s="434"/>
      <c r="B78" s="369" t="s">
        <v>1119</v>
      </c>
      <c r="C78" s="370" t="s">
        <v>1065</v>
      </c>
      <c r="D78" s="406" t="s">
        <v>1066</v>
      </c>
      <c r="E78" s="432"/>
    </row>
    <row r="79" spans="1:5" ht="15" customHeight="1" thickBot="1" x14ac:dyDescent="0.3">
      <c r="A79" s="434"/>
      <c r="B79" s="372" t="s">
        <v>1253</v>
      </c>
      <c r="C79" s="373" t="s">
        <v>1159</v>
      </c>
      <c r="D79" s="407" t="s">
        <v>1160</v>
      </c>
      <c r="E79" s="432"/>
    </row>
    <row r="80" spans="1:5" x14ac:dyDescent="0.25">
      <c r="A80" s="434"/>
      <c r="B80" s="6"/>
      <c r="C80" s="6"/>
      <c r="D80" s="6"/>
      <c r="E80" s="432"/>
    </row>
    <row r="81" spans="1:5" ht="16.5" thickBot="1" x14ac:dyDescent="0.3">
      <c r="A81" s="434"/>
      <c r="B81" s="389" t="s">
        <v>1151</v>
      </c>
      <c r="C81" s="6"/>
      <c r="D81" s="6"/>
      <c r="E81" s="432"/>
    </row>
    <row r="82" spans="1:5" ht="16.5" thickBot="1" x14ac:dyDescent="0.3">
      <c r="A82" s="434"/>
      <c r="B82" s="365" t="s">
        <v>1403</v>
      </c>
      <c r="C82" s="366" t="s">
        <v>1218</v>
      </c>
      <c r="D82" s="366" t="s">
        <v>1195</v>
      </c>
      <c r="E82" s="432"/>
    </row>
    <row r="83" spans="1:5" x14ac:dyDescent="0.25">
      <c r="A83" s="434"/>
      <c r="B83" s="367" t="s">
        <v>1114</v>
      </c>
      <c r="C83" s="368">
        <v>5479</v>
      </c>
      <c r="D83" s="363" t="s">
        <v>1152</v>
      </c>
      <c r="E83" s="432"/>
    </row>
    <row r="84" spans="1:5" x14ac:dyDescent="0.25">
      <c r="A84" s="434"/>
      <c r="B84" s="369" t="s">
        <v>1255</v>
      </c>
      <c r="C84" s="415">
        <v>3566</v>
      </c>
      <c r="D84" s="364" t="s">
        <v>1153</v>
      </c>
      <c r="E84" s="432"/>
    </row>
    <row r="85" spans="1:5" x14ac:dyDescent="0.25">
      <c r="A85" s="434"/>
      <c r="B85" s="367" t="s">
        <v>1114</v>
      </c>
      <c r="C85" s="368">
        <v>983</v>
      </c>
      <c r="D85" s="363" t="s">
        <v>1154</v>
      </c>
      <c r="E85" s="432"/>
    </row>
    <row r="86" spans="1:5" x14ac:dyDescent="0.25">
      <c r="A86" s="434"/>
      <c r="B86" s="369" t="s">
        <v>1255</v>
      </c>
      <c r="C86" s="370">
        <v>632</v>
      </c>
      <c r="D86" s="404" t="s">
        <v>1155</v>
      </c>
      <c r="E86" s="432"/>
    </row>
    <row r="87" spans="1:5" ht="15.75" thickBot="1" x14ac:dyDescent="0.3">
      <c r="A87" s="434"/>
      <c r="B87" s="372" t="s">
        <v>1114</v>
      </c>
      <c r="C87" s="373">
        <v>618</v>
      </c>
      <c r="D87" s="374" t="s">
        <v>1157</v>
      </c>
      <c r="E87" s="432"/>
    </row>
    <row r="88" spans="1:5" x14ac:dyDescent="0.25">
      <c r="A88" s="434"/>
      <c r="B88" s="6"/>
      <c r="C88" s="6"/>
      <c r="D88" s="6"/>
      <c r="E88" s="432"/>
    </row>
    <row r="89" spans="1:5" ht="16.5" thickBot="1" x14ac:dyDescent="0.3">
      <c r="A89" s="434"/>
      <c r="B89" s="389" t="s">
        <v>1069</v>
      </c>
      <c r="C89" s="6"/>
      <c r="D89" s="6"/>
      <c r="E89" s="432"/>
    </row>
    <row r="90" spans="1:5" ht="16.5" thickBot="1" x14ac:dyDescent="0.3">
      <c r="A90" s="434"/>
      <c r="B90" s="365" t="s">
        <v>1221</v>
      </c>
      <c r="C90" s="366" t="s">
        <v>1219</v>
      </c>
      <c r="D90" s="366" t="s">
        <v>1220</v>
      </c>
      <c r="E90" s="432"/>
    </row>
    <row r="91" spans="1:5" x14ac:dyDescent="0.25">
      <c r="A91" s="434"/>
      <c r="B91" s="367" t="s">
        <v>1352</v>
      </c>
      <c r="C91" s="368" t="s">
        <v>993</v>
      </c>
      <c r="D91" s="404" t="s">
        <v>991</v>
      </c>
      <c r="E91" s="432"/>
    </row>
    <row r="92" spans="1:5" x14ac:dyDescent="0.25">
      <c r="A92" s="434"/>
      <c r="B92" s="369" t="s">
        <v>1352</v>
      </c>
      <c r="C92" s="370" t="s">
        <v>994</v>
      </c>
      <c r="D92" s="404" t="s">
        <v>1075</v>
      </c>
      <c r="E92" s="432"/>
    </row>
    <row r="93" spans="1:5" x14ac:dyDescent="0.25">
      <c r="A93" s="434"/>
      <c r="B93" s="367" t="s">
        <v>1352</v>
      </c>
      <c r="C93" s="371" t="s">
        <v>995</v>
      </c>
      <c r="D93" s="404" t="s">
        <v>1076</v>
      </c>
      <c r="E93" s="432"/>
    </row>
    <row r="94" spans="1:5" x14ac:dyDescent="0.25">
      <c r="A94" s="434"/>
      <c r="B94" s="369" t="s">
        <v>1352</v>
      </c>
      <c r="C94" s="370" t="s">
        <v>996</v>
      </c>
      <c r="D94" s="404" t="s">
        <v>1077</v>
      </c>
      <c r="E94" s="432"/>
    </row>
    <row r="95" spans="1:5" ht="15.75" thickBot="1" x14ac:dyDescent="0.3">
      <c r="A95" s="434"/>
      <c r="B95" s="372" t="s">
        <v>1352</v>
      </c>
      <c r="C95" s="373" t="s">
        <v>997</v>
      </c>
      <c r="D95" s="404" t="s">
        <v>992</v>
      </c>
      <c r="E95" s="432"/>
    </row>
    <row r="96" spans="1:5" x14ac:dyDescent="0.25">
      <c r="A96" s="434"/>
      <c r="B96" s="6"/>
      <c r="C96" s="6"/>
      <c r="D96" s="6"/>
      <c r="E96" s="432"/>
    </row>
    <row r="97" spans="1:10" ht="16.5" thickBot="1" x14ac:dyDescent="0.3">
      <c r="A97" s="434"/>
      <c r="B97" s="389" t="s">
        <v>1070</v>
      </c>
      <c r="C97" s="6"/>
      <c r="D97" s="6"/>
      <c r="E97" s="432"/>
    </row>
    <row r="98" spans="1:10" ht="16.5" thickBot="1" x14ac:dyDescent="0.3">
      <c r="A98" s="434"/>
      <c r="B98" s="365" t="s">
        <v>1193</v>
      </c>
      <c r="C98" s="366" t="s">
        <v>1445</v>
      </c>
      <c r="D98" s="6"/>
      <c r="E98" s="432"/>
    </row>
    <row r="99" spans="1:10" x14ac:dyDescent="0.25">
      <c r="A99" s="434"/>
      <c r="B99" s="412" t="s">
        <v>1465</v>
      </c>
      <c r="C99" s="425">
        <v>9372</v>
      </c>
      <c r="D99" s="6"/>
      <c r="E99" s="432"/>
      <c r="H99" s="108"/>
      <c r="I99" s="108"/>
      <c r="J99" s="108"/>
    </row>
    <row r="100" spans="1:10" x14ac:dyDescent="0.25">
      <c r="A100" s="434"/>
      <c r="B100" s="413" t="s">
        <v>1109</v>
      </c>
      <c r="C100" s="426">
        <v>6192</v>
      </c>
      <c r="D100" s="6"/>
      <c r="E100" s="432"/>
      <c r="H100" s="108"/>
      <c r="I100" s="108"/>
      <c r="J100" s="108"/>
    </row>
    <row r="101" spans="1:10" x14ac:dyDescent="0.25">
      <c r="A101" s="434"/>
      <c r="B101" s="412" t="s">
        <v>1089</v>
      </c>
      <c r="C101" s="425">
        <v>2638</v>
      </c>
      <c r="D101" s="6"/>
      <c r="E101" s="432"/>
      <c r="H101" s="108"/>
      <c r="I101" s="108"/>
      <c r="J101" s="108"/>
    </row>
    <row r="102" spans="1:10" x14ac:dyDescent="0.25">
      <c r="A102" s="434"/>
      <c r="B102" s="413" t="s">
        <v>998</v>
      </c>
      <c r="C102" s="426">
        <v>2525</v>
      </c>
      <c r="D102" s="6"/>
      <c r="E102" s="432"/>
      <c r="H102" s="108"/>
      <c r="I102" s="108"/>
      <c r="J102" s="108"/>
    </row>
    <row r="103" spans="1:10" ht="15.75" thickBot="1" x14ac:dyDescent="0.3">
      <c r="A103" s="434"/>
      <c r="B103" s="414" t="s">
        <v>999</v>
      </c>
      <c r="C103" s="427">
        <v>2075</v>
      </c>
      <c r="D103" s="6"/>
      <c r="E103" s="432"/>
      <c r="H103" s="108"/>
      <c r="I103" s="108"/>
      <c r="J103" s="108"/>
    </row>
    <row r="104" spans="1:10" x14ac:dyDescent="0.25">
      <c r="A104" s="435"/>
      <c r="B104" s="436"/>
      <c r="C104" s="436"/>
      <c r="D104" s="436"/>
      <c r="E104" s="433"/>
    </row>
    <row r="107" spans="1:10" x14ac:dyDescent="0.25">
      <c r="A107" s="438"/>
      <c r="B107" s="439" t="s">
        <v>1005</v>
      </c>
      <c r="C107" s="440"/>
      <c r="D107" s="440"/>
      <c r="E107" s="441"/>
    </row>
    <row r="108" spans="1:10" ht="16.5" thickBot="1" x14ac:dyDescent="0.3">
      <c r="A108" s="442"/>
      <c r="B108" s="389" t="s">
        <v>1007</v>
      </c>
      <c r="C108" s="6"/>
      <c r="D108" s="6"/>
      <c r="E108" s="446"/>
    </row>
    <row r="109" spans="1:10" ht="16.5" thickBot="1" x14ac:dyDescent="0.3">
      <c r="A109" s="442"/>
      <c r="B109" s="365" t="s">
        <v>1403</v>
      </c>
      <c r="C109" s="366" t="s">
        <v>1373</v>
      </c>
      <c r="D109" s="366" t="s">
        <v>1195</v>
      </c>
      <c r="E109" s="446"/>
    </row>
    <row r="110" spans="1:10" x14ac:dyDescent="0.25">
      <c r="A110" s="442"/>
      <c r="B110" s="367" t="s">
        <v>1278</v>
      </c>
      <c r="C110" s="368">
        <v>1214</v>
      </c>
      <c r="D110" s="363" t="s">
        <v>1079</v>
      </c>
      <c r="E110" s="446"/>
    </row>
    <row r="111" spans="1:10" x14ac:dyDescent="0.25">
      <c r="A111" s="442"/>
      <c r="B111" s="369" t="s">
        <v>1042</v>
      </c>
      <c r="C111" s="415">
        <v>1081</v>
      </c>
      <c r="D111" s="364" t="s">
        <v>1094</v>
      </c>
      <c r="E111" s="446"/>
    </row>
    <row r="112" spans="1:10" x14ac:dyDescent="0.25">
      <c r="A112" s="442"/>
      <c r="B112" s="367" t="s">
        <v>1042</v>
      </c>
      <c r="C112" s="368">
        <v>1024</v>
      </c>
      <c r="D112" s="363" t="s">
        <v>1095</v>
      </c>
      <c r="E112" s="446"/>
    </row>
    <row r="113" spans="1:5" x14ac:dyDescent="0.25">
      <c r="A113" s="442"/>
      <c r="B113" s="369" t="s">
        <v>1278</v>
      </c>
      <c r="C113" s="370">
        <v>629</v>
      </c>
      <c r="D113" s="364" t="s">
        <v>1085</v>
      </c>
      <c r="E113" s="446"/>
    </row>
    <row r="114" spans="1:5" ht="15.75" thickBot="1" x14ac:dyDescent="0.3">
      <c r="A114" s="442"/>
      <c r="B114" s="372" t="s">
        <v>1093</v>
      </c>
      <c r="C114" s="373">
        <v>553</v>
      </c>
      <c r="D114" s="374" t="s">
        <v>1096</v>
      </c>
      <c r="E114" s="446"/>
    </row>
    <row r="115" spans="1:5" x14ac:dyDescent="0.25">
      <c r="A115" s="442"/>
      <c r="B115" s="375"/>
      <c r="C115" s="376"/>
      <c r="D115" s="377"/>
      <c r="E115" s="446"/>
    </row>
    <row r="116" spans="1:5" ht="16.5" thickBot="1" x14ac:dyDescent="0.3">
      <c r="A116" s="442"/>
      <c r="B116" s="389" t="s">
        <v>1008</v>
      </c>
      <c r="C116" s="6"/>
      <c r="D116" s="6"/>
      <c r="E116" s="446"/>
    </row>
    <row r="117" spans="1:5" ht="16.5" thickBot="1" x14ac:dyDescent="0.3">
      <c r="A117" s="442"/>
      <c r="B117" s="365" t="s">
        <v>1410</v>
      </c>
      <c r="C117" s="366" t="s">
        <v>1217</v>
      </c>
      <c r="D117" s="366" t="s">
        <v>1195</v>
      </c>
      <c r="E117" s="446"/>
    </row>
    <row r="118" spans="1:5" x14ac:dyDescent="0.25">
      <c r="A118" s="442"/>
      <c r="B118" s="367" t="s">
        <v>1253</v>
      </c>
      <c r="C118" s="368" t="s">
        <v>954</v>
      </c>
      <c r="D118" s="405" t="s">
        <v>953</v>
      </c>
      <c r="E118" s="446"/>
    </row>
    <row r="119" spans="1:5" x14ac:dyDescent="0.25">
      <c r="A119" s="442"/>
      <c r="B119" s="369" t="s">
        <v>1119</v>
      </c>
      <c r="C119" s="370" t="s">
        <v>1099</v>
      </c>
      <c r="D119" s="408" t="s">
        <v>1098</v>
      </c>
      <c r="E119" s="446"/>
    </row>
    <row r="120" spans="1:5" x14ac:dyDescent="0.25">
      <c r="A120" s="442"/>
      <c r="B120" s="367" t="s">
        <v>1253</v>
      </c>
      <c r="C120" s="371" t="s">
        <v>1033</v>
      </c>
      <c r="D120" s="409" t="s">
        <v>1032</v>
      </c>
      <c r="E120" s="446"/>
    </row>
    <row r="121" spans="1:5" x14ac:dyDescent="0.25">
      <c r="A121" s="442"/>
      <c r="B121" s="369" t="s">
        <v>1119</v>
      </c>
      <c r="C121" s="370" t="s">
        <v>1021</v>
      </c>
      <c r="D121" s="406" t="s">
        <v>1097</v>
      </c>
      <c r="E121" s="446"/>
    </row>
    <row r="122" spans="1:5" ht="15.75" thickBot="1" x14ac:dyDescent="0.3">
      <c r="A122" s="442"/>
      <c r="B122" s="372" t="s">
        <v>1119</v>
      </c>
      <c r="C122" s="373" t="s">
        <v>1022</v>
      </c>
      <c r="D122" s="407" t="s">
        <v>1023</v>
      </c>
      <c r="E122" s="446"/>
    </row>
    <row r="123" spans="1:5" x14ac:dyDescent="0.25">
      <c r="A123" s="442"/>
      <c r="B123" s="6"/>
      <c r="C123" s="6"/>
      <c r="D123" s="6"/>
      <c r="E123" s="446"/>
    </row>
    <row r="124" spans="1:5" ht="16.5" thickBot="1" x14ac:dyDescent="0.3">
      <c r="A124" s="442"/>
      <c r="B124" s="389" t="s">
        <v>1091</v>
      </c>
      <c r="C124" s="6"/>
      <c r="D124" s="6"/>
      <c r="E124" s="446"/>
    </row>
    <row r="125" spans="1:5" ht="16.5" thickBot="1" x14ac:dyDescent="0.3">
      <c r="A125" s="442"/>
      <c r="B125" s="365" t="s">
        <v>1403</v>
      </c>
      <c r="C125" s="366" t="s">
        <v>1218</v>
      </c>
      <c r="D125" s="366" t="s">
        <v>1195</v>
      </c>
      <c r="E125" s="446"/>
    </row>
    <row r="126" spans="1:5" x14ac:dyDescent="0.25">
      <c r="A126" s="442"/>
      <c r="B126" s="367" t="s">
        <v>1283</v>
      </c>
      <c r="C126" s="368">
        <v>4616</v>
      </c>
      <c r="D126" s="363" t="s">
        <v>882</v>
      </c>
      <c r="E126" s="446"/>
    </row>
    <row r="127" spans="1:5" x14ac:dyDescent="0.25">
      <c r="A127" s="442"/>
      <c r="B127" s="369" t="s">
        <v>1283</v>
      </c>
      <c r="C127" s="415">
        <v>2365</v>
      </c>
      <c r="D127" s="364" t="s">
        <v>883</v>
      </c>
      <c r="E127" s="446"/>
    </row>
    <row r="128" spans="1:5" x14ac:dyDescent="0.25">
      <c r="A128" s="442"/>
      <c r="B128" s="367" t="s">
        <v>1283</v>
      </c>
      <c r="C128" s="368">
        <v>1907</v>
      </c>
      <c r="D128" s="363" t="s">
        <v>881</v>
      </c>
      <c r="E128" s="446"/>
    </row>
    <row r="129" spans="1:9" x14ac:dyDescent="0.25">
      <c r="A129" s="442"/>
      <c r="B129" s="369" t="s">
        <v>1283</v>
      </c>
      <c r="C129" s="415">
        <v>1134</v>
      </c>
      <c r="D129" s="404" t="s">
        <v>880</v>
      </c>
      <c r="E129" s="446"/>
    </row>
    <row r="130" spans="1:9" ht="15.75" thickBot="1" x14ac:dyDescent="0.3">
      <c r="A130" s="442"/>
      <c r="B130" s="372" t="s">
        <v>1114</v>
      </c>
      <c r="C130" s="373">
        <v>860</v>
      </c>
      <c r="D130" s="374" t="s">
        <v>879</v>
      </c>
      <c r="E130" s="446"/>
    </row>
    <row r="131" spans="1:9" x14ac:dyDescent="0.25">
      <c r="A131" s="442"/>
      <c r="B131" s="6"/>
      <c r="C131" s="6"/>
      <c r="D131" s="6"/>
      <c r="E131" s="446"/>
    </row>
    <row r="132" spans="1:9" ht="16.5" thickBot="1" x14ac:dyDescent="0.3">
      <c r="A132" s="442"/>
      <c r="B132" s="389" t="s">
        <v>1006</v>
      </c>
      <c r="C132" s="6"/>
      <c r="D132" s="6"/>
      <c r="E132" s="446"/>
    </row>
    <row r="133" spans="1:9" ht="16.5" thickBot="1" x14ac:dyDescent="0.3">
      <c r="A133" s="442"/>
      <c r="B133" s="365" t="s">
        <v>1221</v>
      </c>
      <c r="C133" s="366" t="s">
        <v>1219</v>
      </c>
      <c r="D133" s="366" t="s">
        <v>1220</v>
      </c>
      <c r="E133" s="446"/>
    </row>
    <row r="134" spans="1:9" x14ac:dyDescent="0.25">
      <c r="A134" s="442"/>
      <c r="B134" s="367" t="s">
        <v>1352</v>
      </c>
      <c r="C134" s="368" t="s">
        <v>963</v>
      </c>
      <c r="D134" s="448" t="s">
        <v>991</v>
      </c>
      <c r="E134" s="446"/>
      <c r="G134" s="108"/>
      <c r="H134" s="108"/>
      <c r="I134" s="108"/>
    </row>
    <row r="135" spans="1:9" x14ac:dyDescent="0.25">
      <c r="A135" s="442"/>
      <c r="B135" s="369" t="s">
        <v>1352</v>
      </c>
      <c r="C135" s="370" t="s">
        <v>964</v>
      </c>
      <c r="D135" s="404" t="s">
        <v>884</v>
      </c>
      <c r="E135" s="446"/>
      <c r="G135" s="108"/>
      <c r="H135" s="108"/>
      <c r="I135" s="108"/>
    </row>
    <row r="136" spans="1:9" x14ac:dyDescent="0.25">
      <c r="A136" s="442"/>
      <c r="B136" s="367" t="s">
        <v>1352</v>
      </c>
      <c r="C136" s="371" t="s">
        <v>965</v>
      </c>
      <c r="D136" s="448" t="s">
        <v>955</v>
      </c>
      <c r="E136" s="446"/>
      <c r="G136" s="108"/>
      <c r="H136" s="108"/>
      <c r="I136" s="108"/>
    </row>
    <row r="137" spans="1:9" x14ac:dyDescent="0.25">
      <c r="A137" s="442"/>
      <c r="B137" s="369" t="s">
        <v>1352</v>
      </c>
      <c r="C137" s="370" t="s">
        <v>995</v>
      </c>
      <c r="D137" s="404" t="s">
        <v>1076</v>
      </c>
      <c r="E137" s="446"/>
      <c r="G137" s="108"/>
      <c r="H137" s="108"/>
      <c r="I137" s="108"/>
    </row>
    <row r="138" spans="1:9" ht="15.75" thickBot="1" x14ac:dyDescent="0.3">
      <c r="A138" s="442"/>
      <c r="B138" s="372" t="s">
        <v>1352</v>
      </c>
      <c r="C138" s="373" t="s">
        <v>1047</v>
      </c>
      <c r="D138" s="448" t="s">
        <v>962</v>
      </c>
      <c r="E138" s="446"/>
      <c r="G138" s="108"/>
      <c r="H138" s="108"/>
      <c r="I138" s="108"/>
    </row>
    <row r="139" spans="1:9" x14ac:dyDescent="0.25">
      <c r="A139" s="442"/>
      <c r="B139" s="6"/>
      <c r="C139" s="6"/>
      <c r="D139" s="6"/>
      <c r="E139" s="446"/>
    </row>
    <row r="140" spans="1:9" ht="16.5" thickBot="1" x14ac:dyDescent="0.3">
      <c r="A140" s="442"/>
      <c r="B140" s="389" t="s">
        <v>1092</v>
      </c>
      <c r="C140" s="6"/>
      <c r="D140" s="6"/>
      <c r="E140" s="446"/>
    </row>
    <row r="141" spans="1:9" ht="16.5" thickBot="1" x14ac:dyDescent="0.3">
      <c r="A141" s="442"/>
      <c r="B141" s="365" t="s">
        <v>1193</v>
      </c>
      <c r="C141" s="366" t="s">
        <v>1445</v>
      </c>
      <c r="D141" s="6"/>
      <c r="E141" s="446"/>
    </row>
    <row r="142" spans="1:9" x14ac:dyDescent="0.25">
      <c r="A142" s="442"/>
      <c r="B142" s="412" t="s">
        <v>1163</v>
      </c>
      <c r="C142" s="425">
        <v>37839</v>
      </c>
      <c r="D142" s="6"/>
      <c r="E142" s="446"/>
    </row>
    <row r="143" spans="1:9" x14ac:dyDescent="0.25">
      <c r="A143" s="442"/>
      <c r="B143" s="413" t="s">
        <v>1465</v>
      </c>
      <c r="C143" s="426">
        <v>9736</v>
      </c>
      <c r="D143" s="6"/>
      <c r="E143" s="446"/>
    </row>
    <row r="144" spans="1:9" x14ac:dyDescent="0.25">
      <c r="A144" s="442"/>
      <c r="B144" s="412" t="s">
        <v>1034</v>
      </c>
      <c r="C144" s="425">
        <v>6637</v>
      </c>
      <c r="D144" s="6"/>
      <c r="E144" s="446"/>
    </row>
    <row r="145" spans="1:5" x14ac:dyDescent="0.25">
      <c r="A145" s="442"/>
      <c r="B145" s="413" t="s">
        <v>1035</v>
      </c>
      <c r="C145" s="426">
        <v>2931</v>
      </c>
      <c r="D145" s="6"/>
      <c r="E145" s="446"/>
    </row>
    <row r="146" spans="1:5" ht="15.75" thickBot="1" x14ac:dyDescent="0.3">
      <c r="A146" s="442"/>
      <c r="B146" s="414" t="s">
        <v>1089</v>
      </c>
      <c r="C146" s="427">
        <v>1894</v>
      </c>
      <c r="D146" s="6"/>
      <c r="E146" s="446"/>
    </row>
    <row r="147" spans="1:5" x14ac:dyDescent="0.25">
      <c r="A147" s="443"/>
      <c r="B147" s="444"/>
      <c r="C147" s="444"/>
      <c r="D147" s="444"/>
      <c r="E147" s="445"/>
    </row>
    <row r="150" spans="1:5" x14ac:dyDescent="0.25">
      <c r="A150" s="463"/>
      <c r="B150" s="464" t="s">
        <v>1052</v>
      </c>
      <c r="C150" s="465"/>
      <c r="D150" s="465"/>
      <c r="E150" s="466"/>
    </row>
    <row r="151" spans="1:5" ht="16.5" thickBot="1" x14ac:dyDescent="0.3">
      <c r="A151" s="467"/>
      <c r="B151" s="389" t="s">
        <v>1053</v>
      </c>
      <c r="C151" s="6"/>
      <c r="D151" s="6"/>
      <c r="E151" s="471"/>
    </row>
    <row r="152" spans="1:5" ht="16.5" thickBot="1" x14ac:dyDescent="0.3">
      <c r="A152" s="467"/>
      <c r="B152" s="365" t="s">
        <v>1403</v>
      </c>
      <c r="C152" s="366" t="s">
        <v>1373</v>
      </c>
      <c r="D152" s="366" t="s">
        <v>1195</v>
      </c>
      <c r="E152" s="471"/>
    </row>
    <row r="153" spans="1:5" x14ac:dyDescent="0.25">
      <c r="A153" s="467"/>
      <c r="B153" s="367" t="s">
        <v>1278</v>
      </c>
      <c r="C153" s="368">
        <v>1826</v>
      </c>
      <c r="D153" s="363" t="s">
        <v>1079</v>
      </c>
      <c r="E153" s="471"/>
    </row>
    <row r="154" spans="1:5" x14ac:dyDescent="0.25">
      <c r="A154" s="467"/>
      <c r="B154" s="369" t="s">
        <v>1404</v>
      </c>
      <c r="C154" s="415">
        <v>1443</v>
      </c>
      <c r="D154" s="364" t="s">
        <v>1156</v>
      </c>
      <c r="E154" s="471"/>
    </row>
    <row r="155" spans="1:5" x14ac:dyDescent="0.25">
      <c r="A155" s="467"/>
      <c r="B155" s="367" t="s">
        <v>1041</v>
      </c>
      <c r="C155" s="368">
        <v>645</v>
      </c>
      <c r="D155" s="363" t="s">
        <v>1044</v>
      </c>
      <c r="E155" s="471"/>
    </row>
    <row r="156" spans="1:5" x14ac:dyDescent="0.25">
      <c r="A156" s="467"/>
      <c r="B156" s="369" t="s">
        <v>1111</v>
      </c>
      <c r="C156" s="370">
        <v>613</v>
      </c>
      <c r="D156" s="364" t="s">
        <v>1057</v>
      </c>
      <c r="E156" s="471"/>
    </row>
    <row r="157" spans="1:5" ht="15.75" thickBot="1" x14ac:dyDescent="0.3">
      <c r="A157" s="467"/>
      <c r="B157" s="372" t="s">
        <v>1278</v>
      </c>
      <c r="C157" s="373">
        <v>590</v>
      </c>
      <c r="D157" s="374" t="s">
        <v>1085</v>
      </c>
      <c r="E157" s="471"/>
    </row>
    <row r="158" spans="1:5" x14ac:dyDescent="0.25">
      <c r="A158" s="467"/>
      <c r="B158" s="375"/>
      <c r="C158" s="376"/>
      <c r="D158" s="377"/>
      <c r="E158" s="471"/>
    </row>
    <row r="159" spans="1:5" ht="16.5" thickBot="1" x14ac:dyDescent="0.3">
      <c r="A159" s="467"/>
      <c r="B159" s="389" t="s">
        <v>1054</v>
      </c>
      <c r="C159" s="6"/>
      <c r="D159" s="6"/>
      <c r="E159" s="471"/>
    </row>
    <row r="160" spans="1:5" ht="16.5" thickBot="1" x14ac:dyDescent="0.3">
      <c r="A160" s="467"/>
      <c r="B160" s="365" t="s">
        <v>1410</v>
      </c>
      <c r="C160" s="366" t="s">
        <v>1217</v>
      </c>
      <c r="D160" s="366" t="s">
        <v>1195</v>
      </c>
      <c r="E160" s="471"/>
    </row>
    <row r="161" spans="1:5" x14ac:dyDescent="0.25">
      <c r="A161" s="467"/>
      <c r="B161" s="367" t="s">
        <v>1119</v>
      </c>
      <c r="C161" s="368" t="s">
        <v>921</v>
      </c>
      <c r="D161" s="405" t="s">
        <v>916</v>
      </c>
      <c r="E161" s="471"/>
    </row>
    <row r="162" spans="1:5" x14ac:dyDescent="0.25">
      <c r="A162" s="467"/>
      <c r="B162" s="369" t="s">
        <v>1253</v>
      </c>
      <c r="C162" s="370" t="s">
        <v>989</v>
      </c>
      <c r="D162" s="408" t="s">
        <v>990</v>
      </c>
      <c r="E162" s="471"/>
    </row>
    <row r="163" spans="1:5" x14ac:dyDescent="0.25">
      <c r="A163" s="467"/>
      <c r="B163" s="367" t="s">
        <v>1253</v>
      </c>
      <c r="C163" s="371" t="s">
        <v>917</v>
      </c>
      <c r="D163" s="409" t="s">
        <v>918</v>
      </c>
      <c r="E163" s="471"/>
    </row>
    <row r="164" spans="1:5" x14ac:dyDescent="0.25">
      <c r="A164" s="467"/>
      <c r="B164" s="369" t="s">
        <v>1253</v>
      </c>
      <c r="C164" s="370" t="s">
        <v>919</v>
      </c>
      <c r="D164" s="406" t="s">
        <v>920</v>
      </c>
      <c r="E164" s="471"/>
    </row>
    <row r="165" spans="1:5" ht="15.75" thickBot="1" x14ac:dyDescent="0.3">
      <c r="A165" s="467"/>
      <c r="B165" s="372" t="s">
        <v>1253</v>
      </c>
      <c r="C165" s="373" t="s">
        <v>1071</v>
      </c>
      <c r="D165" s="407" t="s">
        <v>1072</v>
      </c>
      <c r="E165" s="471"/>
    </row>
    <row r="166" spans="1:5" x14ac:dyDescent="0.25">
      <c r="A166" s="467"/>
      <c r="B166" s="6"/>
      <c r="C166" s="6"/>
      <c r="D166" s="6"/>
      <c r="E166" s="471"/>
    </row>
    <row r="167" spans="1:5" ht="16.5" thickBot="1" x14ac:dyDescent="0.3">
      <c r="A167" s="467"/>
      <c r="B167" s="389" t="s">
        <v>1055</v>
      </c>
      <c r="C167" s="6"/>
      <c r="D167" s="6"/>
      <c r="E167" s="471"/>
    </row>
    <row r="168" spans="1:5" ht="16.5" thickBot="1" x14ac:dyDescent="0.3">
      <c r="A168" s="467"/>
      <c r="B168" s="365" t="s">
        <v>1403</v>
      </c>
      <c r="C168" s="366" t="s">
        <v>1218</v>
      </c>
      <c r="D168" s="366" t="s">
        <v>1195</v>
      </c>
      <c r="E168" s="471"/>
    </row>
    <row r="169" spans="1:5" x14ac:dyDescent="0.25">
      <c r="A169" s="467"/>
      <c r="B169" s="367" t="s">
        <v>1421</v>
      </c>
      <c r="C169" s="368">
        <v>2649</v>
      </c>
      <c r="D169" s="405" t="s">
        <v>972</v>
      </c>
      <c r="E169" s="471"/>
    </row>
    <row r="170" spans="1:5" x14ac:dyDescent="0.25">
      <c r="A170" s="467"/>
      <c r="B170" s="369" t="s">
        <v>1283</v>
      </c>
      <c r="C170" s="415">
        <v>1088</v>
      </c>
      <c r="D170" s="408" t="s">
        <v>1061</v>
      </c>
      <c r="E170" s="471"/>
    </row>
    <row r="171" spans="1:5" x14ac:dyDescent="0.25">
      <c r="A171" s="467"/>
      <c r="B171" s="367" t="s">
        <v>1283</v>
      </c>
      <c r="C171" s="368">
        <v>831</v>
      </c>
      <c r="D171" s="409" t="s">
        <v>973</v>
      </c>
      <c r="E171" s="471"/>
    </row>
    <row r="172" spans="1:5" x14ac:dyDescent="0.25">
      <c r="A172" s="467"/>
      <c r="B172" s="369" t="s">
        <v>1253</v>
      </c>
      <c r="C172" s="415">
        <v>663</v>
      </c>
      <c r="D172" s="406" t="s">
        <v>974</v>
      </c>
      <c r="E172" s="471"/>
    </row>
    <row r="173" spans="1:5" ht="15.75" thickBot="1" x14ac:dyDescent="0.3">
      <c r="A173" s="467"/>
      <c r="B173" s="372" t="s">
        <v>1114</v>
      </c>
      <c r="C173" s="373">
        <v>537</v>
      </c>
      <c r="D173" s="407" t="s">
        <v>975</v>
      </c>
      <c r="E173" s="471"/>
    </row>
    <row r="174" spans="1:5" x14ac:dyDescent="0.25">
      <c r="A174" s="467"/>
      <c r="B174" s="6"/>
      <c r="C174" s="6"/>
      <c r="D174" s="6"/>
      <c r="E174" s="471"/>
    </row>
    <row r="175" spans="1:5" ht="16.5" thickBot="1" x14ac:dyDescent="0.3">
      <c r="A175" s="467"/>
      <c r="B175" s="389" t="s">
        <v>842</v>
      </c>
      <c r="C175" s="6"/>
      <c r="D175" s="6"/>
      <c r="E175" s="471"/>
    </row>
    <row r="176" spans="1:5" ht="16.5" thickBot="1" x14ac:dyDescent="0.3">
      <c r="A176" s="467"/>
      <c r="B176" s="365" t="s">
        <v>1221</v>
      </c>
      <c r="C176" s="366" t="s">
        <v>681</v>
      </c>
      <c r="D176" s="366" t="s">
        <v>1220</v>
      </c>
      <c r="E176" s="471"/>
    </row>
    <row r="177" spans="1:5" x14ac:dyDescent="0.25">
      <c r="A177" s="467"/>
      <c r="B177" s="367" t="s">
        <v>1352</v>
      </c>
      <c r="C177" s="368" t="s">
        <v>1001</v>
      </c>
      <c r="D177" s="405" t="s">
        <v>1000</v>
      </c>
      <c r="E177" s="471"/>
    </row>
    <row r="178" spans="1:5" x14ac:dyDescent="0.25">
      <c r="A178" s="467"/>
      <c r="B178" s="369" t="s">
        <v>1352</v>
      </c>
      <c r="C178" s="370" t="s">
        <v>848</v>
      </c>
      <c r="D178" s="408" t="s">
        <v>847</v>
      </c>
      <c r="E178" s="471"/>
    </row>
    <row r="179" spans="1:5" x14ac:dyDescent="0.25">
      <c r="A179" s="467"/>
      <c r="B179" s="367" t="s">
        <v>1352</v>
      </c>
      <c r="C179" s="371" t="s">
        <v>846</v>
      </c>
      <c r="D179" s="409" t="s">
        <v>845</v>
      </c>
      <c r="E179" s="471"/>
    </row>
    <row r="180" spans="1:5" x14ac:dyDescent="0.25">
      <c r="A180" s="467"/>
      <c r="B180" s="369" t="s">
        <v>1352</v>
      </c>
      <c r="C180" s="370" t="s">
        <v>1002</v>
      </c>
      <c r="D180" s="406" t="s">
        <v>844</v>
      </c>
      <c r="E180" s="471"/>
    </row>
    <row r="181" spans="1:5" ht="15.75" thickBot="1" x14ac:dyDescent="0.3">
      <c r="A181" s="467"/>
      <c r="B181" s="372" t="s">
        <v>1352</v>
      </c>
      <c r="C181" s="373" t="s">
        <v>930</v>
      </c>
      <c r="D181" s="407" t="s">
        <v>843</v>
      </c>
      <c r="E181" s="471"/>
    </row>
    <row r="182" spans="1:5" x14ac:dyDescent="0.25">
      <c r="A182" s="467"/>
      <c r="B182" s="6"/>
      <c r="C182" s="6"/>
      <c r="D182" s="6"/>
      <c r="E182" s="471"/>
    </row>
    <row r="183" spans="1:5" ht="16.5" thickBot="1" x14ac:dyDescent="0.3">
      <c r="A183" s="467"/>
      <c r="B183" s="389" t="s">
        <v>1056</v>
      </c>
      <c r="C183" s="6"/>
      <c r="D183" s="6"/>
      <c r="E183" s="471"/>
    </row>
    <row r="184" spans="1:5" ht="16.5" thickBot="1" x14ac:dyDescent="0.3">
      <c r="A184" s="467"/>
      <c r="B184" s="365" t="s">
        <v>1193</v>
      </c>
      <c r="C184" s="366" t="s">
        <v>1445</v>
      </c>
      <c r="D184" s="6"/>
      <c r="E184" s="471"/>
    </row>
    <row r="185" spans="1:5" x14ac:dyDescent="0.25">
      <c r="A185" s="467"/>
      <c r="B185" s="412" t="s">
        <v>1465</v>
      </c>
      <c r="C185" s="425">
        <v>13072</v>
      </c>
      <c r="D185" s="6"/>
      <c r="E185" s="471"/>
    </row>
    <row r="186" spans="1:5" x14ac:dyDescent="0.25">
      <c r="A186" s="467"/>
      <c r="B186" s="413" t="s">
        <v>1109</v>
      </c>
      <c r="C186" s="426">
        <v>5841</v>
      </c>
      <c r="D186" s="6"/>
      <c r="E186" s="471"/>
    </row>
    <row r="187" spans="1:5" x14ac:dyDescent="0.25">
      <c r="A187" s="467"/>
      <c r="B187" s="412" t="s">
        <v>1163</v>
      </c>
      <c r="C187" s="425">
        <v>3044</v>
      </c>
      <c r="D187" s="6"/>
      <c r="E187" s="471"/>
    </row>
    <row r="188" spans="1:5" x14ac:dyDescent="0.25">
      <c r="A188" s="467"/>
      <c r="B188" s="413" t="s">
        <v>1058</v>
      </c>
      <c r="C188" s="426">
        <v>2946</v>
      </c>
      <c r="D188" s="6"/>
      <c r="E188" s="471"/>
    </row>
    <row r="189" spans="1:5" ht="30.75" customHeight="1" thickBot="1" x14ac:dyDescent="0.3">
      <c r="A189" s="467"/>
      <c r="B189" s="472" t="s">
        <v>1059</v>
      </c>
      <c r="C189" s="427">
        <v>2270</v>
      </c>
      <c r="D189" s="6"/>
      <c r="E189" s="471"/>
    </row>
    <row r="190" spans="1:5" x14ac:dyDescent="0.25">
      <c r="A190" s="468"/>
      <c r="B190" s="469"/>
      <c r="C190" s="469"/>
      <c r="D190" s="469"/>
      <c r="E190" s="470"/>
    </row>
    <row r="192" spans="1:5" s="7" customFormat="1" x14ac:dyDescent="0.25">
      <c r="A192" s="473"/>
      <c r="B192" s="474" t="s">
        <v>1014</v>
      </c>
      <c r="C192" s="475"/>
      <c r="D192" s="475"/>
      <c r="E192" s="476"/>
    </row>
    <row r="193" spans="1:5" ht="16.5" thickBot="1" x14ac:dyDescent="0.3">
      <c r="A193" s="477"/>
      <c r="B193" s="389" t="s">
        <v>1015</v>
      </c>
      <c r="C193" s="6"/>
      <c r="D193" s="6"/>
      <c r="E193" s="479"/>
    </row>
    <row r="194" spans="1:5" ht="16.5" thickBot="1" x14ac:dyDescent="0.3">
      <c r="A194" s="477"/>
      <c r="B194" s="365" t="s">
        <v>1403</v>
      </c>
      <c r="C194" s="366" t="s">
        <v>1373</v>
      </c>
      <c r="D194" s="366" t="s">
        <v>1195</v>
      </c>
      <c r="E194" s="479"/>
    </row>
    <row r="195" spans="1:5" x14ac:dyDescent="0.25">
      <c r="A195" s="477"/>
      <c r="B195" s="367" t="s">
        <v>1278</v>
      </c>
      <c r="C195" s="368">
        <v>2122</v>
      </c>
      <c r="D195" s="363" t="s">
        <v>1079</v>
      </c>
      <c r="E195" s="479"/>
    </row>
    <row r="196" spans="1:5" x14ac:dyDescent="0.25">
      <c r="A196" s="477"/>
      <c r="B196" s="369" t="s">
        <v>1041</v>
      </c>
      <c r="C196" s="415">
        <v>1883</v>
      </c>
      <c r="D196" s="404" t="s">
        <v>1044</v>
      </c>
      <c r="E196" s="479"/>
    </row>
    <row r="197" spans="1:5" x14ac:dyDescent="0.25">
      <c r="A197" s="477"/>
      <c r="B197" s="367" t="s">
        <v>1278</v>
      </c>
      <c r="C197" s="368">
        <v>1383</v>
      </c>
      <c r="D197" s="363" t="s">
        <v>1085</v>
      </c>
      <c r="E197" s="479"/>
    </row>
    <row r="198" spans="1:5" x14ac:dyDescent="0.25">
      <c r="A198" s="477"/>
      <c r="B198" s="369" t="s">
        <v>1111</v>
      </c>
      <c r="C198" s="370">
        <v>975</v>
      </c>
      <c r="D198" s="404" t="s">
        <v>1024</v>
      </c>
      <c r="E198" s="479"/>
    </row>
    <row r="199" spans="1:5" ht="15.75" thickBot="1" x14ac:dyDescent="0.3">
      <c r="A199" s="477"/>
      <c r="B199" s="372" t="s">
        <v>1041</v>
      </c>
      <c r="C199" s="373">
        <v>667</v>
      </c>
      <c r="D199" s="404" t="s">
        <v>1025</v>
      </c>
      <c r="E199" s="479"/>
    </row>
    <row r="200" spans="1:5" x14ac:dyDescent="0.25">
      <c r="A200" s="477"/>
      <c r="B200" s="375"/>
      <c r="C200" s="376"/>
      <c r="D200" s="377"/>
      <c r="E200" s="479"/>
    </row>
    <row r="201" spans="1:5" ht="16.5" thickBot="1" x14ac:dyDescent="0.3">
      <c r="A201" s="477"/>
      <c r="B201" s="389" t="s">
        <v>938</v>
      </c>
      <c r="C201" s="6"/>
      <c r="D201" s="6"/>
      <c r="E201" s="479"/>
    </row>
    <row r="202" spans="1:5" ht="16.5" thickBot="1" x14ac:dyDescent="0.3">
      <c r="A202" s="477"/>
      <c r="B202" s="365" t="s">
        <v>1410</v>
      </c>
      <c r="C202" s="366" t="s">
        <v>1217</v>
      </c>
      <c r="D202" s="366" t="s">
        <v>1195</v>
      </c>
      <c r="E202" s="479"/>
    </row>
    <row r="203" spans="1:5" x14ac:dyDescent="0.25">
      <c r="A203" s="477"/>
      <c r="B203" s="367" t="s">
        <v>1119</v>
      </c>
      <c r="C203" s="368" t="s">
        <v>1026</v>
      </c>
      <c r="D203" s="405" t="s">
        <v>1027</v>
      </c>
      <c r="E203" s="479"/>
    </row>
    <row r="204" spans="1:5" x14ac:dyDescent="0.25">
      <c r="A204" s="477"/>
      <c r="B204" s="369" t="s">
        <v>1119</v>
      </c>
      <c r="C204" s="370" t="s">
        <v>1028</v>
      </c>
      <c r="D204" s="408" t="s">
        <v>951</v>
      </c>
      <c r="E204" s="479"/>
    </row>
    <row r="205" spans="1:5" x14ac:dyDescent="0.25">
      <c r="A205" s="477"/>
      <c r="B205" s="367" t="s">
        <v>1119</v>
      </c>
      <c r="C205" s="371" t="s">
        <v>952</v>
      </c>
      <c r="D205" s="409" t="s">
        <v>804</v>
      </c>
      <c r="E205" s="479"/>
    </row>
    <row r="206" spans="1:5" x14ac:dyDescent="0.25">
      <c r="A206" s="477"/>
      <c r="B206" s="369" t="s">
        <v>1253</v>
      </c>
      <c r="C206" s="36" t="s">
        <v>805</v>
      </c>
      <c r="D206" s="406" t="s">
        <v>806</v>
      </c>
      <c r="E206" s="479"/>
    </row>
    <row r="207" spans="1:5" ht="15.75" thickBot="1" x14ac:dyDescent="0.3">
      <c r="A207" s="477"/>
      <c r="B207" s="367" t="s">
        <v>1119</v>
      </c>
      <c r="C207" s="485" t="s">
        <v>807</v>
      </c>
      <c r="D207" s="486" t="s">
        <v>808</v>
      </c>
      <c r="E207" s="479"/>
    </row>
    <row r="208" spans="1:5" x14ac:dyDescent="0.25">
      <c r="A208" s="477"/>
      <c r="B208" s="6"/>
      <c r="C208" s="6"/>
      <c r="D208" s="6"/>
      <c r="E208" s="479"/>
    </row>
    <row r="209" spans="1:5" ht="16.5" thickBot="1" x14ac:dyDescent="0.3">
      <c r="A209" s="477"/>
      <c r="B209" s="389" t="s">
        <v>939</v>
      </c>
      <c r="C209" s="6"/>
      <c r="D209" s="6"/>
      <c r="E209" s="479"/>
    </row>
    <row r="210" spans="1:5" ht="16.5" thickBot="1" x14ac:dyDescent="0.3">
      <c r="A210" s="477"/>
      <c r="B210" s="365" t="s">
        <v>1403</v>
      </c>
      <c r="C210" s="366" t="s">
        <v>1218</v>
      </c>
      <c r="D210" s="366" t="s">
        <v>1195</v>
      </c>
      <c r="E210" s="479"/>
    </row>
    <row r="211" spans="1:5" x14ac:dyDescent="0.25">
      <c r="A211" s="477"/>
      <c r="B211" s="367" t="s">
        <v>931</v>
      </c>
      <c r="C211" s="368">
        <v>2654</v>
      </c>
      <c r="D211" s="482" t="s">
        <v>932</v>
      </c>
      <c r="E211" s="479"/>
    </row>
    <row r="212" spans="1:5" x14ac:dyDescent="0.25">
      <c r="A212" s="477"/>
      <c r="B212" s="369" t="s">
        <v>1114</v>
      </c>
      <c r="C212" s="415">
        <v>2236</v>
      </c>
      <c r="D212" s="408" t="s">
        <v>933</v>
      </c>
      <c r="E212" s="479"/>
    </row>
    <row r="213" spans="1:5" x14ac:dyDescent="0.25">
      <c r="A213" s="477"/>
      <c r="B213" s="367" t="s">
        <v>1114</v>
      </c>
      <c r="C213" s="368">
        <v>2212</v>
      </c>
      <c r="D213" s="448" t="s">
        <v>1009</v>
      </c>
      <c r="E213" s="479"/>
    </row>
    <row r="214" spans="1:5" x14ac:dyDescent="0.25">
      <c r="A214" s="477"/>
      <c r="B214" s="369" t="s">
        <v>1114</v>
      </c>
      <c r="C214" s="415">
        <v>1629</v>
      </c>
      <c r="D214" s="404" t="s">
        <v>1010</v>
      </c>
      <c r="E214" s="479"/>
    </row>
    <row r="215" spans="1:5" ht="15.75" thickBot="1" x14ac:dyDescent="0.3">
      <c r="A215" s="477"/>
      <c r="B215" s="372" t="s">
        <v>1262</v>
      </c>
      <c r="C215" s="373">
        <v>1391</v>
      </c>
      <c r="D215" s="448" t="s">
        <v>1011</v>
      </c>
      <c r="E215" s="479"/>
    </row>
    <row r="216" spans="1:5" x14ac:dyDescent="0.25">
      <c r="A216" s="477"/>
      <c r="B216" s="6"/>
      <c r="C216" s="6"/>
      <c r="D216" s="6"/>
      <c r="E216" s="479"/>
    </row>
    <row r="217" spans="1:5" ht="16.5" thickBot="1" x14ac:dyDescent="0.3">
      <c r="A217" s="477"/>
      <c r="B217" s="389" t="s">
        <v>809</v>
      </c>
      <c r="C217" s="6"/>
      <c r="D217" s="6"/>
      <c r="E217" s="479"/>
    </row>
    <row r="218" spans="1:5" ht="16.5" thickBot="1" x14ac:dyDescent="0.3">
      <c r="A218" s="477"/>
      <c r="B218" s="365" t="s">
        <v>1221</v>
      </c>
      <c r="C218" s="366" t="s">
        <v>681</v>
      </c>
      <c r="D218" s="366" t="s">
        <v>1220</v>
      </c>
      <c r="E218" s="479"/>
    </row>
    <row r="219" spans="1:5" x14ac:dyDescent="0.25">
      <c r="A219" s="477"/>
      <c r="B219" s="367" t="s">
        <v>1352</v>
      </c>
      <c r="C219" s="368" t="s">
        <v>811</v>
      </c>
      <c r="D219" s="405" t="s">
        <v>810</v>
      </c>
      <c r="E219" s="479"/>
    </row>
    <row r="220" spans="1:5" x14ac:dyDescent="0.25">
      <c r="A220" s="477"/>
      <c r="B220" s="369" t="s">
        <v>1352</v>
      </c>
      <c r="C220" s="370" t="s">
        <v>956</v>
      </c>
      <c r="D220" s="408" t="s">
        <v>957</v>
      </c>
      <c r="E220" s="479"/>
    </row>
    <row r="221" spans="1:5" x14ac:dyDescent="0.25">
      <c r="A221" s="477"/>
      <c r="B221" s="367" t="s">
        <v>1352</v>
      </c>
      <c r="C221" s="371" t="s">
        <v>958</v>
      </c>
      <c r="D221" s="409" t="s">
        <v>959</v>
      </c>
      <c r="E221" s="479"/>
    </row>
    <row r="222" spans="1:5" x14ac:dyDescent="0.25">
      <c r="A222" s="477"/>
      <c r="B222" s="369" t="s">
        <v>1352</v>
      </c>
      <c r="C222" s="370" t="s">
        <v>960</v>
      </c>
      <c r="D222" s="406" t="s">
        <v>961</v>
      </c>
      <c r="E222" s="479"/>
    </row>
    <row r="223" spans="1:5" ht="15.75" thickBot="1" x14ac:dyDescent="0.3">
      <c r="A223" s="477"/>
      <c r="B223" s="372" t="s">
        <v>1352</v>
      </c>
      <c r="C223" s="373" t="s">
        <v>893</v>
      </c>
      <c r="D223" s="407" t="s">
        <v>966</v>
      </c>
      <c r="E223" s="479"/>
    </row>
    <row r="224" spans="1:5" x14ac:dyDescent="0.25">
      <c r="A224" s="477"/>
      <c r="B224" s="6"/>
      <c r="C224" s="6"/>
      <c r="D224" s="6"/>
      <c r="E224" s="479"/>
    </row>
    <row r="225" spans="1:5" ht="16.5" thickBot="1" x14ac:dyDescent="0.3">
      <c r="A225" s="477"/>
      <c r="B225" s="389" t="s">
        <v>940</v>
      </c>
      <c r="C225" s="6"/>
      <c r="D225" s="6"/>
      <c r="E225" s="479"/>
    </row>
    <row r="226" spans="1:5" ht="16.5" thickBot="1" x14ac:dyDescent="0.3">
      <c r="A226" s="477"/>
      <c r="B226" s="365" t="s">
        <v>1193</v>
      </c>
      <c r="C226" s="366" t="s">
        <v>1445</v>
      </c>
      <c r="D226" s="6"/>
      <c r="E226" s="479"/>
    </row>
    <row r="227" spans="1:5" x14ac:dyDescent="0.25">
      <c r="A227" s="477"/>
      <c r="B227" s="412" t="s">
        <v>1465</v>
      </c>
      <c r="C227" s="425">
        <v>11209</v>
      </c>
      <c r="D227" s="6"/>
      <c r="E227" s="479"/>
    </row>
    <row r="228" spans="1:5" x14ac:dyDescent="0.25">
      <c r="A228" s="477"/>
      <c r="B228" s="413" t="s">
        <v>941</v>
      </c>
      <c r="C228" s="426">
        <v>11095</v>
      </c>
      <c r="D228" s="6"/>
      <c r="E228" s="479"/>
    </row>
    <row r="229" spans="1:5" x14ac:dyDescent="0.25">
      <c r="A229" s="477"/>
      <c r="B229" s="412" t="s">
        <v>942</v>
      </c>
      <c r="C229" s="425">
        <v>8893</v>
      </c>
      <c r="D229" s="6"/>
      <c r="E229" s="479"/>
    </row>
    <row r="230" spans="1:5" x14ac:dyDescent="0.25">
      <c r="A230" s="477"/>
      <c r="B230" s="413" t="s">
        <v>1016</v>
      </c>
      <c r="C230" s="426">
        <v>8460</v>
      </c>
      <c r="D230" s="6"/>
      <c r="E230" s="479"/>
    </row>
    <row r="231" spans="1:5" ht="15.75" thickBot="1" x14ac:dyDescent="0.3">
      <c r="A231" s="477"/>
      <c r="B231" s="472" t="s">
        <v>943</v>
      </c>
      <c r="C231" s="427">
        <v>6914</v>
      </c>
      <c r="D231" s="6"/>
      <c r="E231" s="479"/>
    </row>
    <row r="232" spans="1:5" x14ac:dyDescent="0.25">
      <c r="A232" s="478"/>
      <c r="B232" s="481"/>
      <c r="C232" s="481"/>
      <c r="D232" s="481"/>
      <c r="E232" s="480"/>
    </row>
    <row r="235" spans="1:5" x14ac:dyDescent="0.25">
      <c r="A235" s="438"/>
      <c r="B235" s="439" t="s">
        <v>969</v>
      </c>
      <c r="C235" s="440"/>
      <c r="D235" s="440"/>
      <c r="E235" s="441"/>
    </row>
    <row r="236" spans="1:5" ht="16.5" thickBot="1" x14ac:dyDescent="0.3">
      <c r="A236" s="442"/>
      <c r="B236" s="389" t="s">
        <v>970</v>
      </c>
      <c r="C236" s="6"/>
      <c r="D236" s="6"/>
      <c r="E236" s="446"/>
    </row>
    <row r="237" spans="1:5" ht="16.5" thickBot="1" x14ac:dyDescent="0.3">
      <c r="A237" s="442"/>
      <c r="B237" s="365" t="s">
        <v>1403</v>
      </c>
      <c r="C237" s="366" t="s">
        <v>1373</v>
      </c>
      <c r="D237" s="366" t="s">
        <v>1195</v>
      </c>
      <c r="E237" s="446"/>
    </row>
    <row r="238" spans="1:5" x14ac:dyDescent="0.25">
      <c r="A238" s="442"/>
      <c r="B238" s="367" t="s">
        <v>1111</v>
      </c>
      <c r="C238" s="368">
        <v>1250</v>
      </c>
      <c r="D238" s="363" t="s">
        <v>904</v>
      </c>
      <c r="E238" s="446"/>
    </row>
    <row r="239" spans="1:5" x14ac:dyDescent="0.25">
      <c r="A239" s="442"/>
      <c r="B239" s="369" t="s">
        <v>1278</v>
      </c>
      <c r="C239" s="415">
        <v>1227</v>
      </c>
      <c r="D239" s="404" t="s">
        <v>1079</v>
      </c>
      <c r="E239" s="446"/>
    </row>
    <row r="240" spans="1:5" x14ac:dyDescent="0.25">
      <c r="A240" s="442"/>
      <c r="B240" s="367" t="s">
        <v>1278</v>
      </c>
      <c r="C240" s="368">
        <v>1137</v>
      </c>
      <c r="D240" s="363" t="s">
        <v>903</v>
      </c>
      <c r="E240" s="446"/>
    </row>
    <row r="241" spans="1:5" x14ac:dyDescent="0.25">
      <c r="A241" s="442"/>
      <c r="B241" s="369" t="s">
        <v>1041</v>
      </c>
      <c r="C241" s="370">
        <v>1110</v>
      </c>
      <c r="D241" s="404" t="s">
        <v>1044</v>
      </c>
      <c r="E241" s="446"/>
    </row>
    <row r="242" spans="1:5" ht="15.75" thickBot="1" x14ac:dyDescent="0.3">
      <c r="A242" s="442"/>
      <c r="B242" s="372" t="s">
        <v>1278</v>
      </c>
      <c r="C242" s="373">
        <v>629</v>
      </c>
      <c r="D242" s="486" t="s">
        <v>1081</v>
      </c>
      <c r="E242" s="446"/>
    </row>
    <row r="243" spans="1:5" x14ac:dyDescent="0.25">
      <c r="A243" s="442"/>
      <c r="B243" s="375"/>
      <c r="C243" s="376"/>
      <c r="D243" s="377"/>
      <c r="E243" s="446"/>
    </row>
    <row r="244" spans="1:5" ht="16.5" thickBot="1" x14ac:dyDescent="0.3">
      <c r="A244" s="442"/>
      <c r="B244" s="389" t="s">
        <v>971</v>
      </c>
      <c r="C244" s="6"/>
      <c r="D244" s="6"/>
      <c r="E244" s="446"/>
    </row>
    <row r="245" spans="1:5" ht="16.5" thickBot="1" x14ac:dyDescent="0.3">
      <c r="A245" s="442"/>
      <c r="B245" s="365" t="s">
        <v>1410</v>
      </c>
      <c r="C245" s="366" t="s">
        <v>923</v>
      </c>
      <c r="D245" s="366" t="s">
        <v>1195</v>
      </c>
      <c r="E245" s="446"/>
    </row>
    <row r="246" spans="1:5" x14ac:dyDescent="0.25">
      <c r="A246" s="442"/>
      <c r="B246" s="367" t="s">
        <v>968</v>
      </c>
      <c r="C246" s="368" t="s">
        <v>922</v>
      </c>
      <c r="D246" s="405" t="s">
        <v>924</v>
      </c>
      <c r="E246" s="446"/>
    </row>
    <row r="247" spans="1:5" x14ac:dyDescent="0.25">
      <c r="A247" s="442"/>
      <c r="B247" s="369" t="s">
        <v>968</v>
      </c>
      <c r="C247" s="370" t="s">
        <v>925</v>
      </c>
      <c r="D247" s="408" t="s">
        <v>926</v>
      </c>
      <c r="E247" s="446"/>
    </row>
    <row r="248" spans="1:5" x14ac:dyDescent="0.25">
      <c r="A248" s="442"/>
      <c r="B248" s="367" t="s">
        <v>968</v>
      </c>
      <c r="C248" s="371" t="s">
        <v>927</v>
      </c>
      <c r="D248" s="409" t="s">
        <v>928</v>
      </c>
      <c r="E248" s="446"/>
    </row>
    <row r="249" spans="1:5" x14ac:dyDescent="0.25">
      <c r="A249" s="442"/>
      <c r="B249" s="369" t="s">
        <v>1119</v>
      </c>
      <c r="C249" s="489" t="s">
        <v>934</v>
      </c>
      <c r="D249" s="406" t="s">
        <v>935</v>
      </c>
      <c r="E249" s="446"/>
    </row>
    <row r="250" spans="1:5" ht="15.75" thickBot="1" x14ac:dyDescent="0.3">
      <c r="A250" s="442"/>
      <c r="B250" s="372" t="s">
        <v>1119</v>
      </c>
      <c r="C250" s="373" t="s">
        <v>936</v>
      </c>
      <c r="D250" s="486" t="s">
        <v>937</v>
      </c>
      <c r="E250" s="446"/>
    </row>
    <row r="251" spans="1:5" x14ac:dyDescent="0.25">
      <c r="A251" s="442"/>
      <c r="B251" s="6"/>
      <c r="C251" s="6"/>
      <c r="D251" s="6"/>
      <c r="E251" s="446"/>
    </row>
    <row r="252" spans="1:5" ht="16.5" thickBot="1" x14ac:dyDescent="0.3">
      <c r="A252" s="442"/>
      <c r="B252" s="389" t="s">
        <v>899</v>
      </c>
      <c r="C252" s="6"/>
      <c r="D252" s="6"/>
      <c r="E252" s="446"/>
    </row>
    <row r="253" spans="1:5" ht="16.5" thickBot="1" x14ac:dyDescent="0.3">
      <c r="A253" s="442"/>
      <c r="B253" s="365" t="s">
        <v>1403</v>
      </c>
      <c r="C253" s="366" t="s">
        <v>1218</v>
      </c>
      <c r="D253" s="366" t="s">
        <v>1195</v>
      </c>
      <c r="E253" s="446"/>
    </row>
    <row r="254" spans="1:5" x14ac:dyDescent="0.25">
      <c r="A254" s="442"/>
      <c r="B254" s="367" t="s">
        <v>1114</v>
      </c>
      <c r="C254" s="368">
        <v>2196</v>
      </c>
      <c r="D254" s="482" t="s">
        <v>1060</v>
      </c>
      <c r="E254" s="446"/>
    </row>
    <row r="255" spans="1:5" x14ac:dyDescent="0.25">
      <c r="A255" s="442"/>
      <c r="B255" s="369" t="s">
        <v>1114</v>
      </c>
      <c r="C255" s="415">
        <v>1432</v>
      </c>
      <c r="D255" s="408" t="s">
        <v>983</v>
      </c>
      <c r="E255" s="446"/>
    </row>
    <row r="256" spans="1:5" x14ac:dyDescent="0.25">
      <c r="A256" s="442"/>
      <c r="B256" s="367" t="s">
        <v>1114</v>
      </c>
      <c r="C256" s="368">
        <v>1150</v>
      </c>
      <c r="D256" s="448" t="s">
        <v>984</v>
      </c>
      <c r="E256" s="446"/>
    </row>
    <row r="257" spans="1:5" x14ac:dyDescent="0.25">
      <c r="A257" s="442"/>
      <c r="B257" s="369" t="s">
        <v>1255</v>
      </c>
      <c r="C257" s="415">
        <v>1068</v>
      </c>
      <c r="D257" s="404" t="s">
        <v>985</v>
      </c>
      <c r="E257" s="446"/>
    </row>
    <row r="258" spans="1:5" ht="15.75" thickBot="1" x14ac:dyDescent="0.3">
      <c r="A258" s="442"/>
      <c r="B258" s="372" t="s">
        <v>1114</v>
      </c>
      <c r="C258" s="373">
        <v>890</v>
      </c>
      <c r="D258" s="486" t="s">
        <v>986</v>
      </c>
      <c r="E258" s="446"/>
    </row>
    <row r="259" spans="1:5" x14ac:dyDescent="0.25">
      <c r="A259" s="442"/>
      <c r="B259" s="6"/>
      <c r="C259" s="6"/>
      <c r="D259" s="6"/>
      <c r="E259" s="446"/>
    </row>
    <row r="260" spans="1:5" ht="16.5" thickBot="1" x14ac:dyDescent="0.3">
      <c r="A260" s="442"/>
      <c r="B260" s="389" t="s">
        <v>1017</v>
      </c>
      <c r="C260" s="6"/>
      <c r="D260" s="6"/>
      <c r="E260" s="446"/>
    </row>
    <row r="261" spans="1:5" ht="16.5" thickBot="1" x14ac:dyDescent="0.3">
      <c r="A261" s="442"/>
      <c r="B261" s="365" t="s">
        <v>1221</v>
      </c>
      <c r="C261" s="366" t="s">
        <v>681</v>
      </c>
      <c r="D261" s="366" t="s">
        <v>1220</v>
      </c>
      <c r="E261" s="446"/>
    </row>
    <row r="262" spans="1:5" x14ac:dyDescent="0.25">
      <c r="A262" s="442"/>
      <c r="B262" s="367" t="s">
        <v>1352</v>
      </c>
      <c r="C262" s="368" t="s">
        <v>987</v>
      </c>
      <c r="D262" s="405" t="s">
        <v>849</v>
      </c>
      <c r="E262" s="446"/>
    </row>
    <row r="263" spans="1:5" x14ac:dyDescent="0.25">
      <c r="A263" s="442"/>
      <c r="B263" s="369" t="s">
        <v>1352</v>
      </c>
      <c r="C263" s="370" t="s">
        <v>988</v>
      </c>
      <c r="D263" s="408" t="s">
        <v>915</v>
      </c>
      <c r="E263" s="446"/>
    </row>
    <row r="264" spans="1:5" x14ac:dyDescent="0.25">
      <c r="A264" s="442"/>
      <c r="B264" s="367" t="s">
        <v>1352</v>
      </c>
      <c r="C264" s="371" t="s">
        <v>775</v>
      </c>
      <c r="D264" s="409" t="s">
        <v>774</v>
      </c>
      <c r="E264" s="446"/>
    </row>
    <row r="265" spans="1:5" x14ac:dyDescent="0.25">
      <c r="A265" s="442"/>
      <c r="B265" s="369" t="s">
        <v>1352</v>
      </c>
      <c r="C265" s="370" t="s">
        <v>777</v>
      </c>
      <c r="D265" s="406" t="s">
        <v>776</v>
      </c>
      <c r="E265" s="446"/>
    </row>
    <row r="266" spans="1:5" ht="15.75" thickBot="1" x14ac:dyDescent="0.3">
      <c r="A266" s="442"/>
      <c r="B266" s="372" t="s">
        <v>1352</v>
      </c>
      <c r="C266" s="373" t="s">
        <v>779</v>
      </c>
      <c r="D266" s="407" t="s">
        <v>778</v>
      </c>
      <c r="E266" s="446"/>
    </row>
    <row r="267" spans="1:5" x14ac:dyDescent="0.25">
      <c r="A267" s="442"/>
      <c r="B267" s="6"/>
      <c r="C267" s="6"/>
      <c r="D267" s="6"/>
      <c r="E267" s="446"/>
    </row>
    <row r="268" spans="1:5" ht="16.5" thickBot="1" x14ac:dyDescent="0.3">
      <c r="A268" s="442"/>
      <c r="B268" s="389" t="s">
        <v>900</v>
      </c>
      <c r="C268" s="6"/>
      <c r="D268" s="6"/>
      <c r="E268" s="446"/>
    </row>
    <row r="269" spans="1:5" ht="16.5" thickBot="1" x14ac:dyDescent="0.3">
      <c r="A269" s="442"/>
      <c r="B269" s="365" t="s">
        <v>1193</v>
      </c>
      <c r="C269" s="366" t="s">
        <v>1445</v>
      </c>
      <c r="D269" s="6"/>
      <c r="E269" s="446"/>
    </row>
    <row r="270" spans="1:5" x14ac:dyDescent="0.25">
      <c r="A270" s="442"/>
      <c r="B270" s="412" t="s">
        <v>1465</v>
      </c>
      <c r="C270" s="425">
        <v>7149</v>
      </c>
      <c r="D270" s="6"/>
      <c r="E270" s="446"/>
    </row>
    <row r="271" spans="1:5" x14ac:dyDescent="0.25">
      <c r="A271" s="442"/>
      <c r="B271" s="413" t="s">
        <v>1109</v>
      </c>
      <c r="C271" s="426">
        <v>5402</v>
      </c>
      <c r="D271" s="6"/>
      <c r="E271" s="446"/>
    </row>
    <row r="272" spans="1:5" x14ac:dyDescent="0.25">
      <c r="A272" s="442"/>
      <c r="B272" s="412" t="s">
        <v>905</v>
      </c>
      <c r="C272" s="425">
        <v>2977</v>
      </c>
      <c r="D272" s="6"/>
      <c r="E272" s="446"/>
    </row>
    <row r="273" spans="1:5" x14ac:dyDescent="0.25">
      <c r="A273" s="442"/>
      <c r="B273" s="413" t="s">
        <v>1089</v>
      </c>
      <c r="C273" s="426">
        <v>2726</v>
      </c>
      <c r="D273" s="6"/>
      <c r="E273" s="446"/>
    </row>
    <row r="274" spans="1:5" ht="15.75" thickBot="1" x14ac:dyDescent="0.3">
      <c r="A274" s="442"/>
      <c r="B274" s="472" t="s">
        <v>1163</v>
      </c>
      <c r="C274" s="427">
        <v>2429</v>
      </c>
      <c r="D274" s="6"/>
      <c r="E274" s="446"/>
    </row>
    <row r="275" spans="1:5" x14ac:dyDescent="0.25">
      <c r="A275" s="443"/>
      <c r="B275" s="444"/>
      <c r="C275" s="444"/>
      <c r="D275" s="444"/>
      <c r="E275" s="445"/>
    </row>
    <row r="278" spans="1:5" x14ac:dyDescent="0.25">
      <c r="A278" s="428"/>
      <c r="B278" s="429" t="s">
        <v>859</v>
      </c>
      <c r="C278" s="430"/>
      <c r="D278" s="430"/>
      <c r="E278" s="431"/>
    </row>
    <row r="279" spans="1:5" ht="16.5" thickBot="1" x14ac:dyDescent="0.3">
      <c r="A279" s="434"/>
      <c r="B279" s="389" t="s">
        <v>860</v>
      </c>
      <c r="C279" s="6"/>
      <c r="D279" s="6"/>
      <c r="E279" s="432"/>
    </row>
    <row r="280" spans="1:5" ht="16.5" thickBot="1" x14ac:dyDescent="0.3">
      <c r="A280" s="434"/>
      <c r="B280" s="365" t="s">
        <v>1403</v>
      </c>
      <c r="C280" s="366" t="s">
        <v>1373</v>
      </c>
      <c r="D280" s="366" t="s">
        <v>1195</v>
      </c>
      <c r="E280" s="432"/>
    </row>
    <row r="281" spans="1:5" x14ac:dyDescent="0.25">
      <c r="A281" s="434"/>
      <c r="B281" s="367" t="s">
        <v>1041</v>
      </c>
      <c r="C281" s="368">
        <v>894</v>
      </c>
      <c r="D281" s="363" t="s">
        <v>949</v>
      </c>
      <c r="E281" s="432"/>
    </row>
    <row r="282" spans="1:5" x14ac:dyDescent="0.25">
      <c r="A282" s="434"/>
      <c r="B282" s="369" t="s">
        <v>1278</v>
      </c>
      <c r="C282" s="415">
        <v>624</v>
      </c>
      <c r="D282" s="404" t="s">
        <v>1085</v>
      </c>
      <c r="E282" s="432"/>
    </row>
    <row r="283" spans="1:5" x14ac:dyDescent="0.25">
      <c r="A283" s="434"/>
      <c r="B283" s="367" t="s">
        <v>1111</v>
      </c>
      <c r="C283" s="368">
        <v>449</v>
      </c>
      <c r="D283" s="363" t="s">
        <v>950</v>
      </c>
      <c r="E283" s="432"/>
    </row>
    <row r="284" spans="1:5" x14ac:dyDescent="0.25">
      <c r="A284" s="434"/>
      <c r="B284" s="369" t="s">
        <v>1278</v>
      </c>
      <c r="C284" s="370">
        <v>408</v>
      </c>
      <c r="D284" s="404" t="s">
        <v>1079</v>
      </c>
      <c r="E284" s="432"/>
    </row>
    <row r="285" spans="1:5" ht="15.75" thickBot="1" x14ac:dyDescent="0.3">
      <c r="A285" s="434"/>
      <c r="B285" s="372" t="s">
        <v>1042</v>
      </c>
      <c r="C285" s="373">
        <v>404</v>
      </c>
      <c r="D285" s="486" t="s">
        <v>947</v>
      </c>
      <c r="E285" s="432"/>
    </row>
    <row r="286" spans="1:5" x14ac:dyDescent="0.25">
      <c r="A286" s="434"/>
      <c r="B286" s="375"/>
      <c r="C286" s="376"/>
      <c r="D286" s="377"/>
      <c r="E286" s="432"/>
    </row>
    <row r="287" spans="1:5" ht="16.5" thickBot="1" x14ac:dyDescent="0.3">
      <c r="A287" s="434"/>
      <c r="B287" s="389" t="s">
        <v>861</v>
      </c>
      <c r="C287" s="6"/>
      <c r="D287" s="6"/>
      <c r="E287" s="432"/>
    </row>
    <row r="288" spans="1:5" ht="16.5" thickBot="1" x14ac:dyDescent="0.3">
      <c r="A288" s="434"/>
      <c r="B288" s="365" t="s">
        <v>1410</v>
      </c>
      <c r="C288" s="366" t="s">
        <v>923</v>
      </c>
      <c r="D288" s="366" t="s">
        <v>1195</v>
      </c>
      <c r="E288" s="432"/>
    </row>
    <row r="289" spans="1:5" x14ac:dyDescent="0.25">
      <c r="A289" s="434"/>
      <c r="B289" s="367" t="s">
        <v>968</v>
      </c>
      <c r="C289" s="368" t="s">
        <v>812</v>
      </c>
      <c r="D289" s="405" t="s">
        <v>735</v>
      </c>
      <c r="E289" s="432"/>
    </row>
    <row r="290" spans="1:5" x14ac:dyDescent="0.25">
      <c r="A290" s="434"/>
      <c r="B290" s="369" t="s">
        <v>968</v>
      </c>
      <c r="C290" s="370" t="s">
        <v>813</v>
      </c>
      <c r="D290" s="408" t="s">
        <v>736</v>
      </c>
      <c r="E290" s="432"/>
    </row>
    <row r="291" spans="1:5" x14ac:dyDescent="0.25">
      <c r="A291" s="434"/>
      <c r="B291" s="367" t="s">
        <v>968</v>
      </c>
      <c r="C291" s="371" t="s">
        <v>814</v>
      </c>
      <c r="D291" s="409" t="s">
        <v>737</v>
      </c>
      <c r="E291" s="432"/>
    </row>
    <row r="292" spans="1:5" x14ac:dyDescent="0.25">
      <c r="A292" s="434"/>
      <c r="B292" s="369" t="s">
        <v>968</v>
      </c>
      <c r="C292" s="489" t="s">
        <v>815</v>
      </c>
      <c r="D292" s="406" t="s">
        <v>738</v>
      </c>
      <c r="E292" s="432"/>
    </row>
    <row r="293" spans="1:5" ht="15.75" thickBot="1" x14ac:dyDescent="0.3">
      <c r="A293" s="434"/>
      <c r="B293" s="372" t="s">
        <v>968</v>
      </c>
      <c r="C293" s="373" t="s">
        <v>816</v>
      </c>
      <c r="D293" s="486" t="s">
        <v>739</v>
      </c>
      <c r="E293" s="432"/>
    </row>
    <row r="294" spans="1:5" x14ac:dyDescent="0.25">
      <c r="A294" s="434"/>
      <c r="B294" s="6"/>
      <c r="C294" s="6"/>
      <c r="D294" s="6"/>
      <c r="E294" s="432"/>
    </row>
    <row r="295" spans="1:5" ht="16.5" thickBot="1" x14ac:dyDescent="0.3">
      <c r="A295" s="434"/>
      <c r="B295" s="389" t="s">
        <v>862</v>
      </c>
      <c r="C295" s="6"/>
      <c r="D295" s="6"/>
      <c r="E295" s="432"/>
    </row>
    <row r="296" spans="1:5" ht="16.5" thickBot="1" x14ac:dyDescent="0.3">
      <c r="A296" s="434"/>
      <c r="B296" s="365" t="s">
        <v>1403</v>
      </c>
      <c r="C296" s="366" t="s">
        <v>1218</v>
      </c>
      <c r="D296" s="366" t="s">
        <v>1195</v>
      </c>
      <c r="E296" s="432"/>
    </row>
    <row r="297" spans="1:5" x14ac:dyDescent="0.25">
      <c r="A297" s="434"/>
      <c r="B297" s="367" t="s">
        <v>1114</v>
      </c>
      <c r="C297" s="368">
        <v>2360</v>
      </c>
      <c r="D297" s="482" t="s">
        <v>876</v>
      </c>
      <c r="E297" s="432"/>
    </row>
    <row r="298" spans="1:5" x14ac:dyDescent="0.25">
      <c r="A298" s="434"/>
      <c r="B298" s="369" t="s">
        <v>1421</v>
      </c>
      <c r="C298" s="415">
        <v>985</v>
      </c>
      <c r="D298" s="408" t="s">
        <v>877</v>
      </c>
      <c r="E298" s="432"/>
    </row>
    <row r="299" spans="1:5" x14ac:dyDescent="0.25">
      <c r="A299" s="434"/>
      <c r="B299" s="367" t="s">
        <v>1114</v>
      </c>
      <c r="C299" s="368">
        <v>984</v>
      </c>
      <c r="D299" s="448" t="s">
        <v>878</v>
      </c>
      <c r="E299" s="432"/>
    </row>
    <row r="300" spans="1:5" x14ac:dyDescent="0.25">
      <c r="A300" s="434"/>
      <c r="B300" s="369" t="s">
        <v>1114</v>
      </c>
      <c r="C300" s="415">
        <v>656</v>
      </c>
      <c r="D300" s="404" t="s">
        <v>733</v>
      </c>
      <c r="E300" s="432"/>
    </row>
    <row r="301" spans="1:5" ht="15.75" thickBot="1" x14ac:dyDescent="0.3">
      <c r="A301" s="434"/>
      <c r="B301" s="372" t="s">
        <v>1255</v>
      </c>
      <c r="C301" s="373">
        <v>581</v>
      </c>
      <c r="D301" s="486" t="s">
        <v>734</v>
      </c>
      <c r="E301" s="432"/>
    </row>
    <row r="302" spans="1:5" x14ac:dyDescent="0.25">
      <c r="A302" s="434"/>
      <c r="B302" s="6"/>
      <c r="C302" s="6"/>
      <c r="D302" s="6"/>
      <c r="E302" s="432"/>
    </row>
    <row r="303" spans="1:5" ht="16.5" thickBot="1" x14ac:dyDescent="0.3">
      <c r="A303" s="434"/>
      <c r="B303" s="389" t="s">
        <v>863</v>
      </c>
      <c r="C303" s="6"/>
      <c r="D303" s="6"/>
      <c r="E303" s="432"/>
    </row>
    <row r="304" spans="1:5" ht="16.5" thickBot="1" x14ac:dyDescent="0.3">
      <c r="A304" s="434"/>
      <c r="B304" s="365" t="s">
        <v>1221</v>
      </c>
      <c r="C304" s="366" t="s">
        <v>681</v>
      </c>
      <c r="D304" s="366" t="s">
        <v>1220</v>
      </c>
      <c r="E304" s="432"/>
    </row>
    <row r="305" spans="1:5" x14ac:dyDescent="0.25">
      <c r="A305" s="434"/>
      <c r="B305" s="367" t="s">
        <v>1352</v>
      </c>
      <c r="C305" s="368" t="s">
        <v>889</v>
      </c>
      <c r="D305" s="405" t="s">
        <v>817</v>
      </c>
      <c r="E305" s="432"/>
    </row>
    <row r="306" spans="1:5" x14ac:dyDescent="0.25">
      <c r="A306" s="434"/>
      <c r="B306" s="369" t="s">
        <v>1352</v>
      </c>
      <c r="C306" s="370" t="s">
        <v>890</v>
      </c>
      <c r="D306" s="408" t="s">
        <v>885</v>
      </c>
      <c r="E306" s="432"/>
    </row>
    <row r="307" spans="1:5" x14ac:dyDescent="0.25">
      <c r="A307" s="434"/>
      <c r="B307" s="367" t="s">
        <v>1352</v>
      </c>
      <c r="C307" s="371" t="s">
        <v>894</v>
      </c>
      <c r="D307" s="409" t="s">
        <v>886</v>
      </c>
      <c r="E307" s="432"/>
    </row>
    <row r="308" spans="1:5" x14ac:dyDescent="0.25">
      <c r="A308" s="434"/>
      <c r="B308" s="369" t="s">
        <v>1352</v>
      </c>
      <c r="C308" s="370" t="s">
        <v>895</v>
      </c>
      <c r="D308" s="406" t="s">
        <v>887</v>
      </c>
      <c r="E308" s="432"/>
    </row>
    <row r="309" spans="1:5" ht="15.75" thickBot="1" x14ac:dyDescent="0.3">
      <c r="A309" s="434"/>
      <c r="B309" s="372" t="s">
        <v>1352</v>
      </c>
      <c r="C309" s="373" t="s">
        <v>896</v>
      </c>
      <c r="D309" s="407" t="s">
        <v>888</v>
      </c>
      <c r="E309" s="432"/>
    </row>
    <row r="310" spans="1:5" x14ac:dyDescent="0.25">
      <c r="A310" s="434"/>
      <c r="B310" s="6"/>
      <c r="C310" s="6"/>
      <c r="D310" s="6"/>
      <c r="E310" s="432"/>
    </row>
    <row r="311" spans="1:5" ht="16.5" thickBot="1" x14ac:dyDescent="0.3">
      <c r="A311" s="434"/>
      <c r="B311" s="389" t="s">
        <v>864</v>
      </c>
      <c r="C311" s="6"/>
      <c r="D311" s="6"/>
      <c r="E311" s="432"/>
    </row>
    <row r="312" spans="1:5" ht="16.5" thickBot="1" x14ac:dyDescent="0.3">
      <c r="A312" s="434"/>
      <c r="B312" s="365" t="s">
        <v>1193</v>
      </c>
      <c r="C312" s="366" t="s">
        <v>1445</v>
      </c>
      <c r="D312" s="6"/>
      <c r="E312" s="432"/>
    </row>
    <row r="313" spans="1:5" x14ac:dyDescent="0.25">
      <c r="A313" s="434"/>
      <c r="B313" s="412" t="s">
        <v>1019</v>
      </c>
      <c r="C313" s="425">
        <v>29072</v>
      </c>
      <c r="D313" s="6"/>
      <c r="E313" s="432"/>
    </row>
    <row r="314" spans="1:5" x14ac:dyDescent="0.25">
      <c r="A314" s="434"/>
      <c r="B314" s="413" t="s">
        <v>1109</v>
      </c>
      <c r="C314" s="426">
        <v>7698</v>
      </c>
      <c r="D314" s="6"/>
      <c r="E314" s="432"/>
    </row>
    <row r="315" spans="1:5" x14ac:dyDescent="0.25">
      <c r="A315" s="434"/>
      <c r="B315" s="412" t="s">
        <v>1020</v>
      </c>
      <c r="C315" s="425">
        <v>4495</v>
      </c>
      <c r="D315" s="6"/>
      <c r="E315" s="432"/>
    </row>
    <row r="316" spans="1:5" x14ac:dyDescent="0.25">
      <c r="A316" s="434"/>
      <c r="B316" s="413" t="s">
        <v>1465</v>
      </c>
      <c r="C316" s="426">
        <v>3048</v>
      </c>
      <c r="D316" s="6"/>
      <c r="E316" s="432"/>
    </row>
    <row r="317" spans="1:5" ht="15.75" thickBot="1" x14ac:dyDescent="0.3">
      <c r="A317" s="434"/>
      <c r="B317" s="472" t="s">
        <v>948</v>
      </c>
      <c r="C317" s="427">
        <v>2996</v>
      </c>
      <c r="D317" s="6"/>
      <c r="E317" s="432"/>
    </row>
    <row r="318" spans="1:5" x14ac:dyDescent="0.25">
      <c r="A318" s="435"/>
      <c r="B318" s="436"/>
      <c r="C318" s="436"/>
      <c r="D318" s="436"/>
      <c r="E318" s="433"/>
    </row>
    <row r="319" spans="1:5" s="7" customFormat="1" x14ac:dyDescent="0.25">
      <c r="A319" s="12"/>
      <c r="B319" s="12"/>
      <c r="C319" s="12"/>
      <c r="D319" s="12"/>
      <c r="E319" s="12"/>
    </row>
    <row r="321" spans="1:5" x14ac:dyDescent="0.25">
      <c r="A321" s="492"/>
      <c r="B321" s="493" t="s">
        <v>913</v>
      </c>
      <c r="C321" s="494"/>
      <c r="D321" s="494"/>
      <c r="E321" s="495"/>
    </row>
    <row r="322" spans="1:5" ht="16.5" thickBot="1" x14ac:dyDescent="0.3">
      <c r="A322" s="496"/>
      <c r="B322" s="389" t="s">
        <v>772</v>
      </c>
      <c r="C322" s="6"/>
      <c r="D322" s="6"/>
      <c r="E322" s="500"/>
    </row>
    <row r="323" spans="1:5" ht="16.5" thickBot="1" x14ac:dyDescent="0.3">
      <c r="A323" s="496"/>
      <c r="B323" s="365" t="s">
        <v>1403</v>
      </c>
      <c r="C323" s="366" t="s">
        <v>1373</v>
      </c>
      <c r="D323" s="366" t="s">
        <v>1195</v>
      </c>
      <c r="E323" s="500"/>
    </row>
    <row r="324" spans="1:5" x14ac:dyDescent="0.25">
      <c r="A324" s="496"/>
      <c r="B324" s="367" t="s">
        <v>1405</v>
      </c>
      <c r="C324" s="368">
        <v>2478</v>
      </c>
      <c r="D324" s="363" t="s">
        <v>780</v>
      </c>
      <c r="E324" s="500"/>
    </row>
    <row r="325" spans="1:5" x14ac:dyDescent="0.25">
      <c r="A325" s="496"/>
      <c r="B325" s="369" t="s">
        <v>1404</v>
      </c>
      <c r="C325" s="415">
        <v>1915</v>
      </c>
      <c r="D325" s="404" t="s">
        <v>697</v>
      </c>
      <c r="E325" s="500"/>
    </row>
    <row r="326" spans="1:5" x14ac:dyDescent="0.25">
      <c r="A326" s="496"/>
      <c r="B326" s="367" t="s">
        <v>1405</v>
      </c>
      <c r="C326" s="368">
        <v>1457</v>
      </c>
      <c r="D326" s="363" t="s">
        <v>781</v>
      </c>
      <c r="E326" s="500"/>
    </row>
    <row r="327" spans="1:5" x14ac:dyDescent="0.25">
      <c r="A327" s="496"/>
      <c r="B327" s="369" t="s">
        <v>1093</v>
      </c>
      <c r="C327" s="415">
        <v>1371</v>
      </c>
      <c r="D327" s="404" t="s">
        <v>782</v>
      </c>
      <c r="E327" s="500"/>
    </row>
    <row r="328" spans="1:5" ht="15.75" thickBot="1" x14ac:dyDescent="0.3">
      <c r="A328" s="496"/>
      <c r="B328" s="372" t="s">
        <v>1093</v>
      </c>
      <c r="C328" s="373">
        <v>925</v>
      </c>
      <c r="D328" s="486" t="s">
        <v>783</v>
      </c>
      <c r="E328" s="500"/>
    </row>
    <row r="329" spans="1:5" x14ac:dyDescent="0.25">
      <c r="A329" s="496"/>
      <c r="B329" s="375"/>
      <c r="C329" s="376"/>
      <c r="D329" s="377"/>
      <c r="E329" s="500"/>
    </row>
    <row r="330" spans="1:5" ht="16.5" thickBot="1" x14ac:dyDescent="0.3">
      <c r="A330" s="496"/>
      <c r="B330" s="389" t="s">
        <v>773</v>
      </c>
      <c r="C330" s="6"/>
      <c r="D330" s="6"/>
      <c r="E330" s="500"/>
    </row>
    <row r="331" spans="1:5" ht="16.5" thickBot="1" x14ac:dyDescent="0.3">
      <c r="A331" s="496"/>
      <c r="B331" s="365" t="s">
        <v>1410</v>
      </c>
      <c r="C331" s="366" t="s">
        <v>923</v>
      </c>
      <c r="D331" s="366" t="s">
        <v>1195</v>
      </c>
      <c r="E331" s="500"/>
    </row>
    <row r="332" spans="1:5" ht="15.75" thickBot="1" x14ac:dyDescent="0.3">
      <c r="A332" s="496"/>
      <c r="B332" s="367" t="s">
        <v>1253</v>
      </c>
      <c r="C332" s="373" t="s">
        <v>853</v>
      </c>
      <c r="D332" s="405" t="s">
        <v>929</v>
      </c>
      <c r="E332" s="500"/>
    </row>
    <row r="333" spans="1:5" x14ac:dyDescent="0.25">
      <c r="A333" s="496"/>
      <c r="B333" s="369" t="s">
        <v>788</v>
      </c>
      <c r="C333" s="370" t="s">
        <v>856</v>
      </c>
      <c r="D333" s="408" t="s">
        <v>857</v>
      </c>
      <c r="E333" s="500"/>
    </row>
    <row r="334" spans="1:5" ht="15.75" thickBot="1" x14ac:dyDescent="0.3">
      <c r="A334" s="496"/>
      <c r="B334" s="367" t="s">
        <v>1253</v>
      </c>
      <c r="C334" s="373" t="s">
        <v>854</v>
      </c>
      <c r="D334" s="409" t="s">
        <v>855</v>
      </c>
      <c r="E334" s="500"/>
    </row>
    <row r="335" spans="1:5" x14ac:dyDescent="0.25">
      <c r="A335" s="496"/>
      <c r="B335" s="369" t="s">
        <v>1253</v>
      </c>
      <c r="C335" s="489" t="s">
        <v>851</v>
      </c>
      <c r="D335" s="406" t="s">
        <v>852</v>
      </c>
      <c r="E335" s="500"/>
    </row>
    <row r="336" spans="1:5" ht="15.75" thickBot="1" x14ac:dyDescent="0.3">
      <c r="A336" s="496"/>
      <c r="B336" s="372" t="s">
        <v>788</v>
      </c>
      <c r="C336" s="373" t="s">
        <v>789</v>
      </c>
      <c r="D336" s="486" t="s">
        <v>850</v>
      </c>
      <c r="E336" s="500"/>
    </row>
    <row r="337" spans="1:5" x14ac:dyDescent="0.25">
      <c r="A337" s="496"/>
      <c r="B337" s="6"/>
      <c r="C337" s="6"/>
      <c r="D337" s="6"/>
      <c r="E337" s="500"/>
    </row>
    <row r="338" spans="1:5" ht="16.5" thickBot="1" x14ac:dyDescent="0.3">
      <c r="A338" s="496"/>
      <c r="B338" s="389" t="s">
        <v>694</v>
      </c>
      <c r="C338" s="6"/>
      <c r="D338" s="6"/>
      <c r="E338" s="500"/>
    </row>
    <row r="339" spans="1:5" ht="16.5" thickBot="1" x14ac:dyDescent="0.3">
      <c r="A339" s="496"/>
      <c r="B339" s="365" t="s">
        <v>1403</v>
      </c>
      <c r="C339" s="366" t="s">
        <v>1218</v>
      </c>
      <c r="D339" s="366" t="s">
        <v>1195</v>
      </c>
      <c r="E339" s="500"/>
    </row>
    <row r="340" spans="1:5" x14ac:dyDescent="0.25">
      <c r="A340" s="496"/>
      <c r="B340" s="367" t="s">
        <v>1114</v>
      </c>
      <c r="C340" s="368">
        <v>1657</v>
      </c>
      <c r="D340" s="482" t="s">
        <v>945</v>
      </c>
      <c r="E340" s="500"/>
    </row>
    <row r="341" spans="1:5" x14ac:dyDescent="0.25">
      <c r="A341" s="496"/>
      <c r="B341" s="369" t="s">
        <v>1283</v>
      </c>
      <c r="C341" s="415">
        <v>928</v>
      </c>
      <c r="D341" s="408" t="s">
        <v>795</v>
      </c>
      <c r="E341" s="500"/>
    </row>
    <row r="342" spans="1:5" x14ac:dyDescent="0.25">
      <c r="A342" s="496"/>
      <c r="B342" s="367" t="s">
        <v>1283</v>
      </c>
      <c r="C342" s="368">
        <v>842</v>
      </c>
      <c r="D342" s="448" t="s">
        <v>944</v>
      </c>
      <c r="E342" s="500"/>
    </row>
    <row r="343" spans="1:5" x14ac:dyDescent="0.25">
      <c r="A343" s="496"/>
      <c r="B343" s="369" t="s">
        <v>1283</v>
      </c>
      <c r="C343" s="415">
        <v>545</v>
      </c>
      <c r="D343" s="404" t="s">
        <v>794</v>
      </c>
      <c r="E343" s="500"/>
    </row>
    <row r="344" spans="1:5" ht="15.75" thickBot="1" x14ac:dyDescent="0.3">
      <c r="A344" s="496"/>
      <c r="B344" s="372" t="s">
        <v>1283</v>
      </c>
      <c r="C344" s="373">
        <v>447</v>
      </c>
      <c r="D344" s="486" t="s">
        <v>865</v>
      </c>
      <c r="E344" s="500"/>
    </row>
    <row r="345" spans="1:5" x14ac:dyDescent="0.25">
      <c r="A345" s="496"/>
      <c r="B345" s="6"/>
      <c r="C345" s="6"/>
      <c r="D345" s="6"/>
      <c r="E345" s="500"/>
    </row>
    <row r="346" spans="1:5" ht="16.5" thickBot="1" x14ac:dyDescent="0.3">
      <c r="A346" s="496"/>
      <c r="B346" s="389" t="s">
        <v>695</v>
      </c>
      <c r="C346" s="6"/>
      <c r="D346" s="6"/>
      <c r="E346" s="500"/>
    </row>
    <row r="347" spans="1:5" ht="16.5" thickBot="1" x14ac:dyDescent="0.3">
      <c r="A347" s="496"/>
      <c r="B347" s="365" t="s">
        <v>1221</v>
      </c>
      <c r="C347" s="366" t="s">
        <v>682</v>
      </c>
      <c r="D347" s="366" t="s">
        <v>1220</v>
      </c>
      <c r="E347" s="500"/>
    </row>
    <row r="348" spans="1:5" x14ac:dyDescent="0.25">
      <c r="A348" s="496"/>
      <c r="B348" s="367" t="s">
        <v>1352</v>
      </c>
      <c r="C348" s="368" t="s">
        <v>741</v>
      </c>
      <c r="D348" s="405" t="s">
        <v>946</v>
      </c>
      <c r="E348" s="500"/>
    </row>
    <row r="349" spans="1:5" x14ac:dyDescent="0.25">
      <c r="A349" s="496"/>
      <c r="B349" s="369" t="s">
        <v>1352</v>
      </c>
      <c r="C349" s="370" t="s">
        <v>742</v>
      </c>
      <c r="D349" s="408" t="s">
        <v>732</v>
      </c>
      <c r="E349" s="500"/>
    </row>
    <row r="350" spans="1:5" x14ac:dyDescent="0.25">
      <c r="A350" s="496"/>
      <c r="B350" s="367" t="s">
        <v>1352</v>
      </c>
      <c r="C350" s="371" t="s">
        <v>743</v>
      </c>
      <c r="D350" s="409" t="s">
        <v>657</v>
      </c>
      <c r="E350" s="500"/>
    </row>
    <row r="351" spans="1:5" x14ac:dyDescent="0.25">
      <c r="A351" s="496"/>
      <c r="B351" s="369" t="s">
        <v>1352</v>
      </c>
      <c r="C351" s="370" t="s">
        <v>744</v>
      </c>
      <c r="D351" s="406" t="s">
        <v>658</v>
      </c>
      <c r="E351" s="500"/>
    </row>
    <row r="352" spans="1:5" ht="15.75" thickBot="1" x14ac:dyDescent="0.3">
      <c r="A352" s="496"/>
      <c r="B352" s="372" t="s">
        <v>1352</v>
      </c>
      <c r="C352" s="373" t="s">
        <v>745</v>
      </c>
      <c r="D352" s="407" t="s">
        <v>740</v>
      </c>
      <c r="E352" s="500"/>
    </row>
    <row r="353" spans="1:5" x14ac:dyDescent="0.25">
      <c r="A353" s="496"/>
      <c r="B353" s="6"/>
      <c r="C353" s="6"/>
      <c r="D353" s="6"/>
      <c r="E353" s="500"/>
    </row>
    <row r="354" spans="1:5" ht="16.5" thickBot="1" x14ac:dyDescent="0.3">
      <c r="A354" s="496"/>
      <c r="B354" s="389" t="s">
        <v>696</v>
      </c>
      <c r="C354" s="6"/>
      <c r="D354" s="6"/>
      <c r="E354" s="500"/>
    </row>
    <row r="355" spans="1:5" ht="16.5" thickBot="1" x14ac:dyDescent="0.3">
      <c r="A355" s="496"/>
      <c r="B355" s="365" t="s">
        <v>1193</v>
      </c>
      <c r="C355" s="366" t="s">
        <v>1445</v>
      </c>
      <c r="D355" s="6"/>
      <c r="E355" s="500"/>
    </row>
    <row r="356" spans="1:5" x14ac:dyDescent="0.25">
      <c r="A356" s="496"/>
      <c r="B356" s="412" t="s">
        <v>1087</v>
      </c>
      <c r="C356" s="425">
        <v>15569</v>
      </c>
      <c r="D356" s="6"/>
      <c r="E356" s="500"/>
    </row>
    <row r="357" spans="1:5" x14ac:dyDescent="0.25">
      <c r="A357" s="496"/>
      <c r="B357" s="413" t="s">
        <v>746</v>
      </c>
      <c r="C357" s="426">
        <v>7006</v>
      </c>
      <c r="D357" s="6"/>
      <c r="E357" s="500"/>
    </row>
    <row r="358" spans="1:5" x14ac:dyDescent="0.25">
      <c r="A358" s="496"/>
      <c r="B358" s="412" t="s">
        <v>1109</v>
      </c>
      <c r="C358" s="425">
        <v>5188</v>
      </c>
      <c r="D358" s="6"/>
      <c r="E358" s="500"/>
    </row>
    <row r="359" spans="1:5" x14ac:dyDescent="0.25">
      <c r="A359" s="496"/>
      <c r="B359" s="413" t="s">
        <v>943</v>
      </c>
      <c r="C359" s="426">
        <v>4577</v>
      </c>
      <c r="D359" s="6"/>
      <c r="E359" s="500"/>
    </row>
    <row r="360" spans="1:5" ht="15.75" thickBot="1" x14ac:dyDescent="0.3">
      <c r="A360" s="496"/>
      <c r="B360" s="472" t="s">
        <v>818</v>
      </c>
      <c r="C360" s="427">
        <v>3494</v>
      </c>
      <c r="D360" s="6"/>
      <c r="E360" s="500"/>
    </row>
    <row r="361" spans="1:5" x14ac:dyDescent="0.25">
      <c r="A361" s="497"/>
      <c r="B361" s="498"/>
      <c r="C361" s="498"/>
      <c r="D361" s="498"/>
      <c r="E361" s="499"/>
    </row>
    <row r="364" spans="1:5" x14ac:dyDescent="0.25">
      <c r="A364" s="507"/>
      <c r="B364" s="508" t="s">
        <v>821</v>
      </c>
      <c r="C364" s="509"/>
      <c r="D364" s="509"/>
      <c r="E364" s="510"/>
    </row>
    <row r="365" spans="1:5" ht="16.5" thickBot="1" x14ac:dyDescent="0.3">
      <c r="A365" s="511"/>
      <c r="B365" s="389" t="s">
        <v>822</v>
      </c>
      <c r="C365" s="6"/>
      <c r="D365" s="6"/>
      <c r="E365" s="513"/>
    </row>
    <row r="366" spans="1:5" ht="16.5" thickBot="1" x14ac:dyDescent="0.3">
      <c r="A366" s="511"/>
      <c r="B366" s="365" t="s">
        <v>1403</v>
      </c>
      <c r="C366" s="366" t="s">
        <v>1373</v>
      </c>
      <c r="D366" s="366" t="s">
        <v>1195</v>
      </c>
      <c r="E366" s="513"/>
    </row>
    <row r="367" spans="1:5" x14ac:dyDescent="0.25">
      <c r="A367" s="511"/>
      <c r="B367" s="367" t="s">
        <v>1405</v>
      </c>
      <c r="C367" s="368">
        <v>2231</v>
      </c>
      <c r="D367" s="363" t="s">
        <v>750</v>
      </c>
      <c r="E367" s="513"/>
    </row>
    <row r="368" spans="1:5" x14ac:dyDescent="0.25">
      <c r="A368" s="511"/>
      <c r="B368" s="369" t="s">
        <v>1093</v>
      </c>
      <c r="C368" s="415">
        <v>1244</v>
      </c>
      <c r="D368" s="404" t="s">
        <v>751</v>
      </c>
      <c r="E368" s="513"/>
    </row>
    <row r="369" spans="1:5" x14ac:dyDescent="0.25">
      <c r="A369" s="511"/>
      <c r="B369" s="367" t="s">
        <v>1260</v>
      </c>
      <c r="C369" s="368">
        <v>1091</v>
      </c>
      <c r="D369" s="363" t="s">
        <v>749</v>
      </c>
      <c r="E369" s="513"/>
    </row>
    <row r="370" spans="1:5" x14ac:dyDescent="0.25">
      <c r="A370" s="511"/>
      <c r="B370" s="369" t="s">
        <v>1093</v>
      </c>
      <c r="C370" s="415">
        <v>884</v>
      </c>
      <c r="D370" s="404" t="s">
        <v>891</v>
      </c>
      <c r="E370" s="513"/>
    </row>
    <row r="371" spans="1:5" ht="15.75" thickBot="1" x14ac:dyDescent="0.3">
      <c r="A371" s="511"/>
      <c r="B371" s="372" t="s">
        <v>1404</v>
      </c>
      <c r="C371" s="373">
        <v>775</v>
      </c>
      <c r="D371" s="486" t="s">
        <v>748</v>
      </c>
      <c r="E371" s="513"/>
    </row>
    <row r="372" spans="1:5" x14ac:dyDescent="0.25">
      <c r="A372" s="511"/>
      <c r="B372" s="375"/>
      <c r="C372" s="376"/>
      <c r="D372" s="377"/>
      <c r="E372" s="513"/>
    </row>
    <row r="373" spans="1:5" ht="16.5" thickBot="1" x14ac:dyDescent="0.3">
      <c r="A373" s="511"/>
      <c r="B373" s="389" t="s">
        <v>892</v>
      </c>
      <c r="C373" s="6"/>
      <c r="D373" s="6"/>
      <c r="E373" s="513"/>
    </row>
    <row r="374" spans="1:5" ht="16.5" thickBot="1" x14ac:dyDescent="0.3">
      <c r="A374" s="511"/>
      <c r="B374" s="365" t="s">
        <v>1410</v>
      </c>
      <c r="C374" s="366" t="s">
        <v>923</v>
      </c>
      <c r="D374" s="366" t="s">
        <v>1195</v>
      </c>
      <c r="E374" s="513"/>
    </row>
    <row r="375" spans="1:5" ht="15.75" thickBot="1" x14ac:dyDescent="0.3">
      <c r="A375" s="511"/>
      <c r="B375" s="367" t="s">
        <v>827</v>
      </c>
      <c r="C375" s="373" t="s">
        <v>612</v>
      </c>
      <c r="D375" s="405" t="s">
        <v>613</v>
      </c>
      <c r="E375" s="513"/>
    </row>
    <row r="376" spans="1:5" x14ac:dyDescent="0.25">
      <c r="A376" s="511"/>
      <c r="B376" s="369" t="s">
        <v>827</v>
      </c>
      <c r="C376" s="370" t="s">
        <v>908</v>
      </c>
      <c r="D376" s="408" t="s">
        <v>909</v>
      </c>
      <c r="E376" s="513"/>
    </row>
    <row r="377" spans="1:5" ht="15.75" thickBot="1" x14ac:dyDescent="0.3">
      <c r="A377" s="511"/>
      <c r="B377" s="367" t="s">
        <v>827</v>
      </c>
      <c r="C377" s="373" t="s">
        <v>910</v>
      </c>
      <c r="D377" s="409" t="s">
        <v>693</v>
      </c>
      <c r="E377" s="513"/>
    </row>
    <row r="378" spans="1:5" x14ac:dyDescent="0.25">
      <c r="A378" s="511"/>
      <c r="B378" s="369" t="s">
        <v>968</v>
      </c>
      <c r="C378" s="489" t="s">
        <v>906</v>
      </c>
      <c r="D378" s="406" t="s">
        <v>907</v>
      </c>
      <c r="E378" s="513"/>
    </row>
    <row r="379" spans="1:5" ht="15.75" thickBot="1" x14ac:dyDescent="0.3">
      <c r="A379" s="511"/>
      <c r="B379" s="372" t="s">
        <v>788</v>
      </c>
      <c r="C379" s="373" t="s">
        <v>833</v>
      </c>
      <c r="D379" s="486" t="s">
        <v>834</v>
      </c>
      <c r="E379" s="513"/>
    </row>
    <row r="380" spans="1:5" x14ac:dyDescent="0.25">
      <c r="A380" s="511"/>
      <c r="B380" s="6"/>
      <c r="C380" s="6"/>
      <c r="D380" s="6"/>
      <c r="E380" s="513"/>
    </row>
    <row r="381" spans="1:5" ht="16.5" thickBot="1" x14ac:dyDescent="0.3">
      <c r="A381" s="511"/>
      <c r="B381" s="389" t="s">
        <v>823</v>
      </c>
      <c r="C381" s="6"/>
      <c r="D381" s="6"/>
      <c r="E381" s="513"/>
    </row>
    <row r="382" spans="1:5" ht="16.5" thickBot="1" x14ac:dyDescent="0.3">
      <c r="A382" s="511"/>
      <c r="B382" s="365" t="s">
        <v>1403</v>
      </c>
      <c r="C382" s="366" t="s">
        <v>1218</v>
      </c>
      <c r="D382" s="366" t="s">
        <v>1195</v>
      </c>
      <c r="E382" s="513"/>
    </row>
    <row r="383" spans="1:5" x14ac:dyDescent="0.25">
      <c r="A383" s="511"/>
      <c r="B383" s="367" t="s">
        <v>1114</v>
      </c>
      <c r="C383" s="368" t="s">
        <v>614</v>
      </c>
      <c r="D383" s="482" t="s">
        <v>615</v>
      </c>
      <c r="E383" s="513"/>
    </row>
    <row r="384" spans="1:5" x14ac:dyDescent="0.25">
      <c r="A384" s="511"/>
      <c r="B384" s="369" t="s">
        <v>1114</v>
      </c>
      <c r="C384" s="415" t="s">
        <v>703</v>
      </c>
      <c r="D384" s="408" t="s">
        <v>790</v>
      </c>
      <c r="E384" s="513"/>
    </row>
    <row r="385" spans="1:5" x14ac:dyDescent="0.25">
      <c r="A385" s="511"/>
      <c r="B385" s="367" t="s">
        <v>1114</v>
      </c>
      <c r="C385" s="368" t="s">
        <v>698</v>
      </c>
      <c r="D385" s="448" t="s">
        <v>699</v>
      </c>
      <c r="E385" s="513"/>
    </row>
    <row r="386" spans="1:5" x14ac:dyDescent="0.25">
      <c r="A386" s="511"/>
      <c r="B386" s="369" t="s">
        <v>700</v>
      </c>
      <c r="C386" s="415" t="s">
        <v>701</v>
      </c>
      <c r="D386" s="404" t="s">
        <v>702</v>
      </c>
      <c r="E386" s="513"/>
    </row>
    <row r="387" spans="1:5" ht="15.75" thickBot="1" x14ac:dyDescent="0.3">
      <c r="A387" s="511"/>
      <c r="B387" s="372" t="s">
        <v>1114</v>
      </c>
      <c r="C387" s="373" t="s">
        <v>710</v>
      </c>
      <c r="D387" s="486" t="s">
        <v>709</v>
      </c>
      <c r="E387" s="513"/>
    </row>
    <row r="388" spans="1:5" x14ac:dyDescent="0.25">
      <c r="A388" s="511"/>
      <c r="B388" s="6"/>
      <c r="C388" s="6"/>
      <c r="D388" s="6"/>
      <c r="E388" s="513"/>
    </row>
    <row r="389" spans="1:5" ht="16.5" thickBot="1" x14ac:dyDescent="0.3">
      <c r="A389" s="511"/>
      <c r="B389" s="389" t="s">
        <v>824</v>
      </c>
      <c r="C389" s="6"/>
      <c r="D389" s="6"/>
      <c r="E389" s="513"/>
    </row>
    <row r="390" spans="1:5" ht="16.5" thickBot="1" x14ac:dyDescent="0.3">
      <c r="A390" s="511"/>
      <c r="B390" s="365" t="s">
        <v>1221</v>
      </c>
      <c r="C390" s="366" t="s">
        <v>682</v>
      </c>
      <c r="D390" s="366" t="s">
        <v>1220</v>
      </c>
      <c r="E390" s="513"/>
    </row>
    <row r="391" spans="1:5" x14ac:dyDescent="0.25">
      <c r="A391" s="511"/>
      <c r="B391" s="367" t="s">
        <v>1352</v>
      </c>
      <c r="C391" s="368" t="s">
        <v>797</v>
      </c>
      <c r="D391" s="405" t="s">
        <v>711</v>
      </c>
      <c r="E391" s="513"/>
    </row>
    <row r="392" spans="1:5" x14ac:dyDescent="0.25">
      <c r="A392" s="511"/>
      <c r="B392" s="369" t="s">
        <v>1352</v>
      </c>
      <c r="C392" s="370" t="s">
        <v>798</v>
      </c>
      <c r="D392" s="408" t="s">
        <v>791</v>
      </c>
      <c r="E392" s="513"/>
    </row>
    <row r="393" spans="1:5" x14ac:dyDescent="0.25">
      <c r="A393" s="511"/>
      <c r="B393" s="367" t="s">
        <v>1352</v>
      </c>
      <c r="C393" s="371" t="s">
        <v>866</v>
      </c>
      <c r="D393" s="409" t="s">
        <v>792</v>
      </c>
      <c r="E393" s="513"/>
    </row>
    <row r="394" spans="1:5" x14ac:dyDescent="0.25">
      <c r="A394" s="511"/>
      <c r="B394" s="369" t="s">
        <v>1352</v>
      </c>
      <c r="C394" s="370" t="s">
        <v>867</v>
      </c>
      <c r="D394" s="406" t="s">
        <v>793</v>
      </c>
      <c r="E394" s="513"/>
    </row>
    <row r="395" spans="1:5" ht="15.75" thickBot="1" x14ac:dyDescent="0.3">
      <c r="A395" s="511"/>
      <c r="B395" s="372" t="s">
        <v>1352</v>
      </c>
      <c r="C395" s="373" t="s">
        <v>868</v>
      </c>
      <c r="D395" s="407" t="s">
        <v>796</v>
      </c>
      <c r="E395" s="513"/>
    </row>
    <row r="396" spans="1:5" x14ac:dyDescent="0.25">
      <c r="A396" s="511"/>
      <c r="B396" s="6"/>
      <c r="C396" s="6"/>
      <c r="D396" s="6"/>
      <c r="E396" s="513"/>
    </row>
    <row r="397" spans="1:5" ht="16.5" thickBot="1" x14ac:dyDescent="0.3">
      <c r="A397" s="511"/>
      <c r="B397" s="389" t="s">
        <v>825</v>
      </c>
      <c r="C397" s="6"/>
      <c r="D397" s="6"/>
      <c r="E397" s="513"/>
    </row>
    <row r="398" spans="1:5" ht="16.5" thickBot="1" x14ac:dyDescent="0.3">
      <c r="A398" s="511"/>
      <c r="B398" s="365" t="s">
        <v>1193</v>
      </c>
      <c r="C398" s="366" t="s">
        <v>1445</v>
      </c>
      <c r="D398" s="6"/>
      <c r="E398" s="513"/>
    </row>
    <row r="399" spans="1:5" x14ac:dyDescent="0.25">
      <c r="A399" s="511"/>
      <c r="B399" s="412" t="s">
        <v>1109</v>
      </c>
      <c r="C399" s="425">
        <v>79016</v>
      </c>
      <c r="D399" s="6"/>
      <c r="E399" s="513"/>
    </row>
    <row r="400" spans="1:5" x14ac:dyDescent="0.25">
      <c r="A400" s="511"/>
      <c r="B400" s="413" t="s">
        <v>999</v>
      </c>
      <c r="C400" s="426">
        <v>39728</v>
      </c>
      <c r="D400" s="6"/>
      <c r="E400" s="513"/>
    </row>
    <row r="401" spans="1:5" x14ac:dyDescent="0.25">
      <c r="A401" s="511"/>
      <c r="B401" s="412" t="s">
        <v>746</v>
      </c>
      <c r="C401" s="425">
        <v>14512</v>
      </c>
      <c r="D401" s="6"/>
      <c r="E401" s="513"/>
    </row>
    <row r="402" spans="1:5" x14ac:dyDescent="0.25">
      <c r="A402" s="511"/>
      <c r="B402" s="413" t="s">
        <v>826</v>
      </c>
      <c r="C402" s="426">
        <v>7406</v>
      </c>
      <c r="D402" s="6"/>
      <c r="E402" s="513"/>
    </row>
    <row r="403" spans="1:5" ht="15.75" thickBot="1" x14ac:dyDescent="0.3">
      <c r="A403" s="511"/>
      <c r="B403" s="472" t="s">
        <v>998</v>
      </c>
      <c r="C403" s="427">
        <v>5019</v>
      </c>
      <c r="D403" s="6"/>
      <c r="E403" s="513"/>
    </row>
    <row r="404" spans="1:5" x14ac:dyDescent="0.25">
      <c r="A404" s="512"/>
      <c r="B404" s="515"/>
      <c r="C404" s="515"/>
      <c r="D404" s="515"/>
      <c r="E404" s="514"/>
    </row>
    <row r="407" spans="1:5" x14ac:dyDescent="0.25">
      <c r="A407" s="517"/>
      <c r="B407" s="518" t="s">
        <v>871</v>
      </c>
      <c r="C407" s="519"/>
      <c r="D407" s="519"/>
      <c r="E407" s="520"/>
    </row>
    <row r="408" spans="1:5" ht="16.5" thickBot="1" x14ac:dyDescent="0.3">
      <c r="A408" s="521"/>
      <c r="B408" s="389" t="s">
        <v>872</v>
      </c>
      <c r="C408" s="6"/>
      <c r="D408" s="6"/>
      <c r="E408" s="525"/>
    </row>
    <row r="409" spans="1:5" ht="16.5" thickBot="1" x14ac:dyDescent="0.3">
      <c r="A409" s="521"/>
      <c r="B409" s="365" t="s">
        <v>1403</v>
      </c>
      <c r="C409" s="366" t="s">
        <v>1373</v>
      </c>
      <c r="D409" s="366" t="s">
        <v>1195</v>
      </c>
      <c r="E409" s="525"/>
    </row>
    <row r="410" spans="1:5" x14ac:dyDescent="0.25">
      <c r="A410" s="521"/>
      <c r="B410" s="367" t="s">
        <v>1093</v>
      </c>
      <c r="C410" s="368">
        <v>1329</v>
      </c>
      <c r="D410" s="363" t="s">
        <v>764</v>
      </c>
      <c r="E410" s="525"/>
    </row>
    <row r="411" spans="1:5" x14ac:dyDescent="0.25">
      <c r="A411" s="521"/>
      <c r="B411" s="369" t="s">
        <v>1405</v>
      </c>
      <c r="C411" s="415">
        <v>957</v>
      </c>
      <c r="D411" s="404" t="s">
        <v>835</v>
      </c>
      <c r="E411" s="525"/>
    </row>
    <row r="412" spans="1:5" x14ac:dyDescent="0.25">
      <c r="A412" s="521"/>
      <c r="B412" s="367" t="s">
        <v>1278</v>
      </c>
      <c r="C412" s="368">
        <v>928</v>
      </c>
      <c r="D412" s="363" t="s">
        <v>837</v>
      </c>
      <c r="E412" s="525"/>
    </row>
    <row r="413" spans="1:5" x14ac:dyDescent="0.25">
      <c r="A413" s="521"/>
      <c r="B413" s="369" t="s">
        <v>1260</v>
      </c>
      <c r="C413" s="415">
        <v>662</v>
      </c>
      <c r="D413" s="404" t="s">
        <v>836</v>
      </c>
      <c r="E413" s="525"/>
    </row>
    <row r="414" spans="1:5" ht="15.75" thickBot="1" x14ac:dyDescent="0.3">
      <c r="A414" s="521"/>
      <c r="B414" s="372" t="s">
        <v>1278</v>
      </c>
      <c r="C414" s="373">
        <v>574</v>
      </c>
      <c r="D414" s="486" t="s">
        <v>838</v>
      </c>
      <c r="E414" s="525"/>
    </row>
    <row r="415" spans="1:5" x14ac:dyDescent="0.25">
      <c r="A415" s="521"/>
      <c r="B415" s="375"/>
      <c r="C415" s="376"/>
      <c r="D415" s="377"/>
      <c r="E415" s="525"/>
    </row>
    <row r="416" spans="1:5" ht="16.5" thickBot="1" x14ac:dyDescent="0.3">
      <c r="A416" s="521"/>
      <c r="B416" s="389" t="s">
        <v>873</v>
      </c>
      <c r="C416" s="6"/>
      <c r="D416" s="6"/>
      <c r="E416" s="525"/>
    </row>
    <row r="417" spans="1:5" ht="16.5" thickBot="1" x14ac:dyDescent="0.3">
      <c r="A417" s="521"/>
      <c r="B417" s="365" t="s">
        <v>1410</v>
      </c>
      <c r="C417" s="366" t="s">
        <v>923</v>
      </c>
      <c r="D417" s="366" t="s">
        <v>1195</v>
      </c>
      <c r="E417" s="525"/>
    </row>
    <row r="418" spans="1:5" ht="15.75" thickBot="1" x14ac:dyDescent="0.3">
      <c r="A418" s="521"/>
      <c r="B418" s="367" t="s">
        <v>1253</v>
      </c>
      <c r="C418" s="373" t="s">
        <v>667</v>
      </c>
      <c r="D418" s="448" t="s">
        <v>660</v>
      </c>
      <c r="E418" s="525"/>
    </row>
    <row r="419" spans="1:5" x14ac:dyDescent="0.25">
      <c r="A419" s="521"/>
      <c r="B419" s="369" t="s">
        <v>1253</v>
      </c>
      <c r="C419" s="370" t="s">
        <v>671</v>
      </c>
      <c r="D419" s="408" t="s">
        <v>661</v>
      </c>
      <c r="E419" s="525"/>
    </row>
    <row r="420" spans="1:5" ht="15.75" thickBot="1" x14ac:dyDescent="0.3">
      <c r="A420" s="521"/>
      <c r="B420" s="367" t="s">
        <v>1253</v>
      </c>
      <c r="C420" s="373" t="s">
        <v>670</v>
      </c>
      <c r="D420" s="534" t="s">
        <v>662</v>
      </c>
      <c r="E420" s="525"/>
    </row>
    <row r="421" spans="1:5" x14ac:dyDescent="0.25">
      <c r="A421" s="521"/>
      <c r="B421" s="369" t="s">
        <v>1253</v>
      </c>
      <c r="C421" s="489" t="s">
        <v>668</v>
      </c>
      <c r="D421" s="406" t="s">
        <v>663</v>
      </c>
      <c r="E421" s="525"/>
    </row>
    <row r="422" spans="1:5" ht="15.75" thickBot="1" x14ac:dyDescent="0.3">
      <c r="A422" s="521"/>
      <c r="B422" s="372" t="s">
        <v>1253</v>
      </c>
      <c r="C422" s="373" t="s">
        <v>669</v>
      </c>
      <c r="D422" s="533" t="s">
        <v>747</v>
      </c>
      <c r="E422" s="525"/>
    </row>
    <row r="423" spans="1:5" x14ac:dyDescent="0.25">
      <c r="A423" s="521"/>
      <c r="B423" s="6"/>
      <c r="C423" s="6"/>
      <c r="D423" s="6"/>
      <c r="E423" s="525"/>
    </row>
    <row r="424" spans="1:5" ht="16.5" thickBot="1" x14ac:dyDescent="0.3">
      <c r="A424" s="521"/>
      <c r="B424" s="389" t="s">
        <v>874</v>
      </c>
      <c r="C424" s="6"/>
      <c r="D424" s="6"/>
      <c r="E424" s="525"/>
    </row>
    <row r="425" spans="1:5" ht="16.5" thickBot="1" x14ac:dyDescent="0.3">
      <c r="A425" s="521"/>
      <c r="B425" s="365" t="s">
        <v>1403</v>
      </c>
      <c r="C425" s="366" t="s">
        <v>1218</v>
      </c>
      <c r="D425" s="366" t="s">
        <v>1195</v>
      </c>
      <c r="E425" s="525"/>
    </row>
    <row r="426" spans="1:5" x14ac:dyDescent="0.25">
      <c r="A426" s="521"/>
      <c r="B426" s="367" t="s">
        <v>1283</v>
      </c>
      <c r="C426" s="368">
        <v>710</v>
      </c>
      <c r="D426" s="482" t="s">
        <v>568</v>
      </c>
      <c r="E426" s="525"/>
    </row>
    <row r="427" spans="1:5" x14ac:dyDescent="0.25">
      <c r="A427" s="521"/>
      <c r="B427" s="369" t="s">
        <v>1114</v>
      </c>
      <c r="C427" s="415">
        <v>649</v>
      </c>
      <c r="D427" s="408" t="s">
        <v>569</v>
      </c>
      <c r="E427" s="525"/>
    </row>
    <row r="428" spans="1:5" x14ac:dyDescent="0.25">
      <c r="A428" s="521"/>
      <c r="B428" s="367" t="s">
        <v>1283</v>
      </c>
      <c r="C428" s="368">
        <v>470</v>
      </c>
      <c r="D428" s="448" t="s">
        <v>570</v>
      </c>
      <c r="E428" s="525"/>
    </row>
    <row r="429" spans="1:5" x14ac:dyDescent="0.25">
      <c r="A429" s="521"/>
      <c r="B429" s="369" t="s">
        <v>1283</v>
      </c>
      <c r="C429" s="415">
        <v>445</v>
      </c>
      <c r="D429" s="404" t="s">
        <v>571</v>
      </c>
      <c r="E429" s="525"/>
    </row>
    <row r="430" spans="1:5" ht="15.75" thickBot="1" x14ac:dyDescent="0.3">
      <c r="A430" s="521"/>
      <c r="B430" s="372" t="s">
        <v>1114</v>
      </c>
      <c r="C430" s="373">
        <v>419</v>
      </c>
      <c r="D430" s="486" t="s">
        <v>659</v>
      </c>
      <c r="E430" s="525"/>
    </row>
    <row r="431" spans="1:5" x14ac:dyDescent="0.25">
      <c r="A431" s="521"/>
      <c r="B431" s="6"/>
      <c r="C431" s="6"/>
      <c r="D431" s="6"/>
      <c r="E431" s="525"/>
    </row>
    <row r="432" spans="1:5" ht="16.5" thickBot="1" x14ac:dyDescent="0.3">
      <c r="A432" s="521"/>
      <c r="B432" s="389" t="s">
        <v>875</v>
      </c>
      <c r="C432" s="6"/>
      <c r="D432" s="6"/>
      <c r="E432" s="525"/>
    </row>
    <row r="433" spans="1:5" ht="16.5" thickBot="1" x14ac:dyDescent="0.3">
      <c r="A433" s="521"/>
      <c r="B433" s="365" t="s">
        <v>1221</v>
      </c>
      <c r="C433" s="366" t="s">
        <v>682</v>
      </c>
      <c r="D433" s="366" t="s">
        <v>1220</v>
      </c>
      <c r="E433" s="525"/>
    </row>
    <row r="434" spans="1:5" x14ac:dyDescent="0.25">
      <c r="A434" s="521"/>
      <c r="B434" s="367" t="s">
        <v>1352</v>
      </c>
      <c r="C434" s="368" t="s">
        <v>757</v>
      </c>
      <c r="D434" s="405" t="s">
        <v>752</v>
      </c>
      <c r="E434" s="525"/>
    </row>
    <row r="435" spans="1:5" x14ac:dyDescent="0.25">
      <c r="A435" s="521"/>
      <c r="B435" s="369" t="s">
        <v>1352</v>
      </c>
      <c r="C435" s="370" t="s">
        <v>758</v>
      </c>
      <c r="D435" s="408" t="s">
        <v>753</v>
      </c>
      <c r="E435" s="525"/>
    </row>
    <row r="436" spans="1:5" x14ac:dyDescent="0.25">
      <c r="A436" s="521"/>
      <c r="B436" s="367" t="s">
        <v>1352</v>
      </c>
      <c r="C436" s="371" t="s">
        <v>761</v>
      </c>
      <c r="D436" s="409" t="s">
        <v>754</v>
      </c>
      <c r="E436" s="525"/>
    </row>
    <row r="437" spans="1:5" x14ac:dyDescent="0.25">
      <c r="A437" s="521"/>
      <c r="B437" s="369" t="s">
        <v>1352</v>
      </c>
      <c r="C437" s="370" t="s">
        <v>762</v>
      </c>
      <c r="D437" s="406" t="s">
        <v>755</v>
      </c>
      <c r="E437" s="525"/>
    </row>
    <row r="438" spans="1:5" ht="15.75" thickBot="1" x14ac:dyDescent="0.3">
      <c r="A438" s="521"/>
      <c r="B438" s="372" t="s">
        <v>1352</v>
      </c>
      <c r="C438" s="373" t="s">
        <v>763</v>
      </c>
      <c r="D438" s="407" t="s">
        <v>756</v>
      </c>
      <c r="E438" s="525"/>
    </row>
    <row r="439" spans="1:5" x14ac:dyDescent="0.25">
      <c r="A439" s="521"/>
      <c r="B439" s="6"/>
      <c r="C439" s="6"/>
      <c r="D439" s="6"/>
      <c r="E439" s="525"/>
    </row>
    <row r="440" spans="1:5" ht="16.5" thickBot="1" x14ac:dyDescent="0.3">
      <c r="A440" s="521"/>
      <c r="B440" s="389" t="s">
        <v>731</v>
      </c>
      <c r="C440" s="6"/>
      <c r="D440" s="6"/>
      <c r="E440" s="525"/>
    </row>
    <row r="441" spans="1:5" ht="16.5" thickBot="1" x14ac:dyDescent="0.3">
      <c r="A441" s="521"/>
      <c r="B441" s="365" t="s">
        <v>1193</v>
      </c>
      <c r="C441" s="366" t="s">
        <v>1445</v>
      </c>
      <c r="D441" s="6"/>
      <c r="E441" s="525"/>
    </row>
    <row r="442" spans="1:5" x14ac:dyDescent="0.25">
      <c r="A442" s="521"/>
      <c r="B442" s="412" t="s">
        <v>566</v>
      </c>
      <c r="C442" s="425">
        <v>28274</v>
      </c>
      <c r="D442" s="6"/>
      <c r="E442" s="525"/>
    </row>
    <row r="443" spans="1:5" x14ac:dyDescent="0.25">
      <c r="A443" s="521"/>
      <c r="B443" s="413" t="s">
        <v>746</v>
      </c>
      <c r="C443" s="426">
        <v>14627</v>
      </c>
      <c r="D443" s="6"/>
      <c r="E443" s="525"/>
    </row>
    <row r="444" spans="1:5" x14ac:dyDescent="0.25">
      <c r="A444" s="521"/>
      <c r="B444" s="412" t="s">
        <v>999</v>
      </c>
      <c r="C444" s="425">
        <v>13441</v>
      </c>
      <c r="D444" s="6"/>
      <c r="E444" s="525"/>
    </row>
    <row r="445" spans="1:5" x14ac:dyDescent="0.25">
      <c r="A445" s="521"/>
      <c r="B445" s="413" t="s">
        <v>1465</v>
      </c>
      <c r="C445" s="426">
        <v>6431</v>
      </c>
      <c r="D445" s="6"/>
      <c r="E445" s="525"/>
    </row>
    <row r="446" spans="1:5" ht="15.75" thickBot="1" x14ac:dyDescent="0.3">
      <c r="A446" s="521"/>
      <c r="B446" s="472" t="s">
        <v>567</v>
      </c>
      <c r="C446" s="427">
        <v>5913</v>
      </c>
      <c r="D446" s="6"/>
      <c r="E446" s="525"/>
    </row>
    <row r="447" spans="1:5" x14ac:dyDescent="0.25">
      <c r="A447" s="522"/>
      <c r="B447" s="523"/>
      <c r="C447" s="523"/>
      <c r="D447" s="523"/>
      <c r="E447" s="524"/>
    </row>
    <row r="449" spans="1:5" x14ac:dyDescent="0.25">
      <c r="A449" s="553"/>
      <c r="B449" s="554" t="s">
        <v>768</v>
      </c>
      <c r="C449" s="555"/>
      <c r="D449" s="555"/>
      <c r="E449" s="556"/>
    </row>
    <row r="450" spans="1:5" ht="16.5" thickBot="1" x14ac:dyDescent="0.3">
      <c r="A450" s="558"/>
      <c r="B450" s="389" t="s">
        <v>692</v>
      </c>
      <c r="C450" s="6"/>
      <c r="D450" s="6"/>
      <c r="E450" s="557"/>
    </row>
    <row r="451" spans="1:5" ht="16.5" thickBot="1" x14ac:dyDescent="0.3">
      <c r="A451" s="558"/>
      <c r="B451" s="365" t="s">
        <v>1403</v>
      </c>
      <c r="C451" s="366" t="s">
        <v>1373</v>
      </c>
      <c r="D451" s="366" t="s">
        <v>1195</v>
      </c>
      <c r="E451" s="557"/>
    </row>
    <row r="452" spans="1:5" x14ac:dyDescent="0.25">
      <c r="A452" s="558"/>
      <c r="B452" s="367" t="s">
        <v>1278</v>
      </c>
      <c r="C452" s="368">
        <v>2603</v>
      </c>
      <c r="D452" s="586" t="s">
        <v>1085</v>
      </c>
      <c r="E452" s="557"/>
    </row>
    <row r="453" spans="1:5" x14ac:dyDescent="0.25">
      <c r="A453" s="558"/>
      <c r="B453" s="369" t="s">
        <v>631</v>
      </c>
      <c r="C453" s="415">
        <v>2158</v>
      </c>
      <c r="D453" s="404" t="s">
        <v>633</v>
      </c>
      <c r="E453" s="557"/>
    </row>
    <row r="454" spans="1:5" x14ac:dyDescent="0.25">
      <c r="A454" s="558"/>
      <c r="B454" s="367" t="s">
        <v>1278</v>
      </c>
      <c r="C454" s="368">
        <v>1313</v>
      </c>
      <c r="D454" s="586" t="s">
        <v>1079</v>
      </c>
      <c r="E454" s="557"/>
    </row>
    <row r="455" spans="1:5" x14ac:dyDescent="0.25">
      <c r="A455" s="558"/>
      <c r="B455" s="369" t="s">
        <v>902</v>
      </c>
      <c r="C455" s="415">
        <v>985</v>
      </c>
      <c r="D455" s="404" t="s">
        <v>632</v>
      </c>
      <c r="E455" s="557"/>
    </row>
    <row r="456" spans="1:5" ht="15.75" thickBot="1" x14ac:dyDescent="0.3">
      <c r="A456" s="558"/>
      <c r="B456" s="372" t="s">
        <v>1278</v>
      </c>
      <c r="C456" s="373">
        <v>736</v>
      </c>
      <c r="D456" s="586" t="s">
        <v>634</v>
      </c>
      <c r="E456" s="557"/>
    </row>
    <row r="457" spans="1:5" x14ac:dyDescent="0.25">
      <c r="A457" s="558"/>
      <c r="B457" s="375"/>
      <c r="C457" s="376"/>
      <c r="D457" s="377"/>
      <c r="E457" s="557"/>
    </row>
    <row r="458" spans="1:5" ht="16.5" thickBot="1" x14ac:dyDescent="0.3">
      <c r="A458" s="558"/>
      <c r="B458" s="389" t="s">
        <v>611</v>
      </c>
      <c r="C458" s="6"/>
      <c r="D458" s="6"/>
      <c r="E458" s="557"/>
    </row>
    <row r="459" spans="1:5" ht="16.5" thickBot="1" x14ac:dyDescent="0.3">
      <c r="A459" s="558"/>
      <c r="B459" s="365" t="s">
        <v>1410</v>
      </c>
      <c r="C459" s="366" t="s">
        <v>923</v>
      </c>
      <c r="D459" s="366" t="s">
        <v>1195</v>
      </c>
      <c r="E459" s="557"/>
    </row>
    <row r="460" spans="1:5" ht="15.75" thickBot="1" x14ac:dyDescent="0.3">
      <c r="A460" s="558"/>
      <c r="B460" s="367" t="s">
        <v>1253</v>
      </c>
      <c r="C460" s="373" t="s">
        <v>724</v>
      </c>
      <c r="D460" s="586" t="s">
        <v>801</v>
      </c>
      <c r="E460" s="557"/>
    </row>
    <row r="461" spans="1:5" x14ac:dyDescent="0.25">
      <c r="A461" s="558"/>
      <c r="B461" s="369" t="s">
        <v>1253</v>
      </c>
      <c r="C461" s="370" t="s">
        <v>723</v>
      </c>
      <c r="D461" s="404" t="s">
        <v>802</v>
      </c>
      <c r="E461" s="557"/>
    </row>
    <row r="462" spans="1:5" ht="15.75" thickBot="1" x14ac:dyDescent="0.3">
      <c r="A462" s="558"/>
      <c r="B462" s="367" t="s">
        <v>1253</v>
      </c>
      <c r="C462" s="373" t="s">
        <v>722</v>
      </c>
      <c r="D462" s="586" t="s">
        <v>803</v>
      </c>
      <c r="E462" s="557"/>
    </row>
    <row r="463" spans="1:5" x14ac:dyDescent="0.25">
      <c r="A463" s="558"/>
      <c r="B463" s="369" t="s">
        <v>1253</v>
      </c>
      <c r="C463" s="489" t="s">
        <v>800</v>
      </c>
      <c r="D463" s="404" t="s">
        <v>728</v>
      </c>
      <c r="E463" s="557"/>
    </row>
    <row r="464" spans="1:5" ht="15.75" thickBot="1" x14ac:dyDescent="0.3">
      <c r="A464" s="558"/>
      <c r="B464" s="367" t="s">
        <v>1253</v>
      </c>
      <c r="C464" s="373" t="s">
        <v>799</v>
      </c>
      <c r="D464" s="586" t="s">
        <v>617</v>
      </c>
      <c r="E464" s="557"/>
    </row>
    <row r="465" spans="1:5" x14ac:dyDescent="0.25">
      <c r="A465" s="558"/>
      <c r="B465" s="6"/>
      <c r="C465" s="6"/>
      <c r="D465" s="6"/>
      <c r="E465" s="557"/>
    </row>
    <row r="466" spans="1:5" ht="16.5" thickBot="1" x14ac:dyDescent="0.3">
      <c r="A466" s="558"/>
      <c r="B466" s="389" t="s">
        <v>610</v>
      </c>
      <c r="C466" s="6"/>
      <c r="D466" s="6"/>
      <c r="E466" s="557"/>
    </row>
    <row r="467" spans="1:5" ht="16.5" thickBot="1" x14ac:dyDescent="0.3">
      <c r="A467" s="558"/>
      <c r="B467" s="365" t="s">
        <v>1403</v>
      </c>
      <c r="C467" s="366" t="s">
        <v>1218</v>
      </c>
      <c r="D467" s="366" t="s">
        <v>1195</v>
      </c>
      <c r="E467" s="557"/>
    </row>
    <row r="468" spans="1:5" x14ac:dyDescent="0.25">
      <c r="A468" s="558"/>
      <c r="B468" s="367" t="s">
        <v>526</v>
      </c>
      <c r="C468" s="368">
        <v>836</v>
      </c>
      <c r="D468" s="587" t="s">
        <v>527</v>
      </c>
      <c r="E468" s="557"/>
    </row>
    <row r="469" spans="1:5" x14ac:dyDescent="0.25">
      <c r="A469" s="558"/>
      <c r="B469" s="369" t="s">
        <v>1114</v>
      </c>
      <c r="C469" s="415">
        <v>484</v>
      </c>
      <c r="D469" s="404" t="s">
        <v>616</v>
      </c>
      <c r="E469" s="557"/>
    </row>
    <row r="470" spans="1:5" x14ac:dyDescent="0.25">
      <c r="A470" s="558"/>
      <c r="B470" s="367" t="s">
        <v>968</v>
      </c>
      <c r="C470" s="368">
        <v>401</v>
      </c>
      <c r="D470" s="586" t="s">
        <v>617</v>
      </c>
      <c r="E470" s="557"/>
    </row>
    <row r="471" spans="1:5" x14ac:dyDescent="0.25">
      <c r="A471" s="558"/>
      <c r="B471" s="369" t="s">
        <v>1255</v>
      </c>
      <c r="C471" s="415">
        <v>365</v>
      </c>
      <c r="D471" s="404" t="s">
        <v>618</v>
      </c>
      <c r="E471" s="557"/>
    </row>
    <row r="472" spans="1:5" ht="15.75" thickBot="1" x14ac:dyDescent="0.3">
      <c r="A472" s="558"/>
      <c r="B472" s="367" t="s">
        <v>968</v>
      </c>
      <c r="C472" s="373">
        <v>299</v>
      </c>
      <c r="D472" s="586" t="s">
        <v>619</v>
      </c>
      <c r="E472" s="557"/>
    </row>
    <row r="473" spans="1:5" x14ac:dyDescent="0.25">
      <c r="A473" s="558"/>
      <c r="B473" s="6"/>
      <c r="C473" s="6"/>
      <c r="D473" s="6"/>
      <c r="E473" s="557"/>
    </row>
    <row r="474" spans="1:5" ht="16.5" thickBot="1" x14ac:dyDescent="0.3">
      <c r="A474" s="558"/>
      <c r="B474" s="389" t="s">
        <v>524</v>
      </c>
      <c r="C474" s="6"/>
      <c r="D474" s="6"/>
      <c r="E474" s="557"/>
    </row>
    <row r="475" spans="1:5" ht="16.5" thickBot="1" x14ac:dyDescent="0.3">
      <c r="A475" s="558"/>
      <c r="B475" s="365" t="s">
        <v>1221</v>
      </c>
      <c r="C475" s="366" t="s">
        <v>683</v>
      </c>
      <c r="D475" s="366" t="s">
        <v>1220</v>
      </c>
      <c r="E475" s="557"/>
    </row>
    <row r="476" spans="1:5" x14ac:dyDescent="0.25">
      <c r="A476" s="558"/>
      <c r="B476" s="367" t="s">
        <v>1352</v>
      </c>
      <c r="C476" s="368" t="s">
        <v>715</v>
      </c>
      <c r="D476" s="586" t="s">
        <v>635</v>
      </c>
      <c r="E476" s="557"/>
    </row>
    <row r="477" spans="1:5" x14ac:dyDescent="0.25">
      <c r="A477" s="558"/>
      <c r="B477" s="369" t="s">
        <v>1352</v>
      </c>
      <c r="C477" s="370" t="s">
        <v>714</v>
      </c>
      <c r="D477" s="404" t="s">
        <v>712</v>
      </c>
      <c r="E477" s="557"/>
    </row>
    <row r="478" spans="1:5" x14ac:dyDescent="0.25">
      <c r="A478" s="558"/>
      <c r="B478" s="367" t="s">
        <v>1352</v>
      </c>
      <c r="C478" s="371" t="s">
        <v>713</v>
      </c>
      <c r="D478" s="586" t="s">
        <v>716</v>
      </c>
      <c r="E478" s="557"/>
    </row>
    <row r="479" spans="1:5" x14ac:dyDescent="0.25">
      <c r="A479" s="558"/>
      <c r="B479" s="369" t="s">
        <v>1352</v>
      </c>
      <c r="C479" s="370" t="s">
        <v>717</v>
      </c>
      <c r="D479" s="404" t="s">
        <v>718</v>
      </c>
      <c r="E479" s="557"/>
    </row>
    <row r="480" spans="1:5" ht="15.75" thickBot="1" x14ac:dyDescent="0.3">
      <c r="A480" s="558"/>
      <c r="B480" s="367" t="s">
        <v>1352</v>
      </c>
      <c r="C480" s="373" t="s">
        <v>720</v>
      </c>
      <c r="D480" s="586" t="s">
        <v>721</v>
      </c>
      <c r="E480" s="557"/>
    </row>
    <row r="481" spans="1:5" x14ac:dyDescent="0.25">
      <c r="A481" s="558"/>
      <c r="B481" s="6"/>
      <c r="C481" s="6"/>
      <c r="D481" s="6"/>
      <c r="E481" s="557"/>
    </row>
    <row r="482" spans="1:5" ht="16.5" thickBot="1" x14ac:dyDescent="0.3">
      <c r="A482" s="558"/>
      <c r="B482" s="389" t="s">
        <v>525</v>
      </c>
      <c r="C482" s="6"/>
      <c r="D482" s="6"/>
      <c r="E482" s="557"/>
    </row>
    <row r="483" spans="1:5" ht="16.5" thickBot="1" x14ac:dyDescent="0.3">
      <c r="A483" s="558"/>
      <c r="B483" s="365" t="s">
        <v>1193</v>
      </c>
      <c r="C483" s="366" t="s">
        <v>1445</v>
      </c>
      <c r="D483" s="6"/>
      <c r="E483" s="557"/>
    </row>
    <row r="484" spans="1:5" x14ac:dyDescent="0.25">
      <c r="A484" s="558"/>
      <c r="B484" s="412" t="s">
        <v>630</v>
      </c>
      <c r="C484" s="425">
        <v>12610</v>
      </c>
      <c r="D484" s="6"/>
      <c r="E484" s="557"/>
    </row>
    <row r="485" spans="1:5" x14ac:dyDescent="0.25">
      <c r="A485" s="558"/>
      <c r="B485" s="413" t="s">
        <v>746</v>
      </c>
      <c r="C485" s="426">
        <v>11080</v>
      </c>
      <c r="D485" s="6"/>
      <c r="E485" s="557"/>
    </row>
    <row r="486" spans="1:5" x14ac:dyDescent="0.25">
      <c r="A486" s="558"/>
      <c r="B486" s="412" t="s">
        <v>1109</v>
      </c>
      <c r="C486" s="425">
        <v>7924</v>
      </c>
      <c r="D486" s="6"/>
      <c r="E486" s="557"/>
    </row>
    <row r="487" spans="1:5" x14ac:dyDescent="0.25">
      <c r="A487" s="558"/>
      <c r="B487" s="413" t="s">
        <v>1465</v>
      </c>
      <c r="C487" s="426">
        <v>7692</v>
      </c>
      <c r="D487" s="6"/>
      <c r="E487" s="557"/>
    </row>
    <row r="488" spans="1:5" ht="15.75" thickBot="1" x14ac:dyDescent="0.3">
      <c r="A488" s="558"/>
      <c r="B488" s="472" t="s">
        <v>629</v>
      </c>
      <c r="C488" s="427">
        <v>6100</v>
      </c>
      <c r="D488" s="6"/>
      <c r="E488" s="557"/>
    </row>
    <row r="489" spans="1:5" x14ac:dyDescent="0.25">
      <c r="A489" s="559"/>
      <c r="B489" s="560"/>
      <c r="C489" s="560"/>
      <c r="D489" s="560"/>
      <c r="E489" s="561"/>
    </row>
    <row r="491" spans="1:5" x14ac:dyDescent="0.25">
      <c r="A491" s="463"/>
      <c r="B491" s="464" t="s">
        <v>767</v>
      </c>
      <c r="C491" s="465"/>
      <c r="D491" s="465"/>
      <c r="E491" s="466"/>
    </row>
    <row r="492" spans="1:5" ht="16.5" thickBot="1" x14ac:dyDescent="0.3">
      <c r="A492" s="467"/>
      <c r="B492" s="389" t="s">
        <v>1194</v>
      </c>
      <c r="C492" s="6"/>
      <c r="D492" s="6"/>
      <c r="E492" s="471"/>
    </row>
    <row r="493" spans="1:5" ht="16.5" thickBot="1" x14ac:dyDescent="0.3">
      <c r="A493" s="467"/>
      <c r="B493" s="365" t="s">
        <v>1403</v>
      </c>
      <c r="C493" s="366" t="s">
        <v>1373</v>
      </c>
      <c r="D493" s="366" t="s">
        <v>1195</v>
      </c>
      <c r="E493" s="471"/>
    </row>
    <row r="494" spans="1:5" x14ac:dyDescent="0.25">
      <c r="A494" s="467"/>
      <c r="B494" s="367" t="s">
        <v>1278</v>
      </c>
      <c r="C494" s="368">
        <v>1272</v>
      </c>
      <c r="D494" s="586" t="s">
        <v>1079</v>
      </c>
      <c r="E494" s="471"/>
    </row>
    <row r="495" spans="1:5" x14ac:dyDescent="0.25">
      <c r="A495" s="467"/>
      <c r="B495" s="369" t="s">
        <v>1041</v>
      </c>
      <c r="C495" s="415">
        <v>1115</v>
      </c>
      <c r="D495" s="404" t="s">
        <v>676</v>
      </c>
      <c r="E495" s="471"/>
    </row>
    <row r="496" spans="1:5" x14ac:dyDescent="0.25">
      <c r="A496" s="467"/>
      <c r="B496" s="367" t="s">
        <v>1278</v>
      </c>
      <c r="C496" s="368">
        <v>836</v>
      </c>
      <c r="D496" s="586" t="s">
        <v>759</v>
      </c>
      <c r="E496" s="471"/>
    </row>
    <row r="497" spans="1:5" x14ac:dyDescent="0.25">
      <c r="A497" s="467"/>
      <c r="B497" s="369" t="s">
        <v>760</v>
      </c>
      <c r="C497" s="415">
        <v>671</v>
      </c>
      <c r="D497" s="404" t="s">
        <v>679</v>
      </c>
      <c r="E497" s="471"/>
    </row>
    <row r="498" spans="1:5" ht="15.75" thickBot="1" x14ac:dyDescent="0.3">
      <c r="A498" s="467"/>
      <c r="B498" s="372" t="s">
        <v>1041</v>
      </c>
      <c r="C498" s="373">
        <v>608</v>
      </c>
      <c r="D498" s="586" t="s">
        <v>1044</v>
      </c>
      <c r="E498" s="471"/>
    </row>
    <row r="499" spans="1:5" x14ac:dyDescent="0.25">
      <c r="A499" s="467"/>
      <c r="B499" s="375"/>
      <c r="C499" s="376"/>
      <c r="D499" s="377"/>
      <c r="E499" s="471"/>
    </row>
    <row r="500" spans="1:5" ht="16.5" thickBot="1" x14ac:dyDescent="0.3">
      <c r="A500" s="467"/>
      <c r="B500" s="389" t="s">
        <v>656</v>
      </c>
      <c r="C500" s="6"/>
      <c r="D500" s="6"/>
      <c r="E500" s="471"/>
    </row>
    <row r="501" spans="1:5" ht="16.5" thickBot="1" x14ac:dyDescent="0.3">
      <c r="A501" s="467"/>
      <c r="B501" s="365" t="s">
        <v>1410</v>
      </c>
      <c r="C501" s="366" t="s">
        <v>923</v>
      </c>
      <c r="D501" s="366" t="s">
        <v>1195</v>
      </c>
      <c r="E501" s="471"/>
    </row>
    <row r="502" spans="1:5" ht="15.75" thickBot="1" x14ac:dyDescent="0.3">
      <c r="A502" s="467"/>
      <c r="B502" s="367" t="s">
        <v>968</v>
      </c>
      <c r="C502" s="373" t="s">
        <v>580</v>
      </c>
      <c r="D502" s="586" t="s">
        <v>484</v>
      </c>
      <c r="E502" s="471"/>
    </row>
    <row r="503" spans="1:5" x14ac:dyDescent="0.25">
      <c r="A503" s="467"/>
      <c r="B503" s="369" t="s">
        <v>968</v>
      </c>
      <c r="C503" s="370" t="s">
        <v>576</v>
      </c>
      <c r="D503" s="404" t="s">
        <v>572</v>
      </c>
      <c r="E503" s="471"/>
    </row>
    <row r="504" spans="1:5" ht="15.75" thickBot="1" x14ac:dyDescent="0.3">
      <c r="A504" s="467"/>
      <c r="B504" s="367" t="s">
        <v>968</v>
      </c>
      <c r="C504" s="373" t="s">
        <v>577</v>
      </c>
      <c r="D504" s="586" t="s">
        <v>573</v>
      </c>
      <c r="E504" s="471"/>
    </row>
    <row r="505" spans="1:5" x14ac:dyDescent="0.25">
      <c r="A505" s="467"/>
      <c r="B505" s="369" t="s">
        <v>968</v>
      </c>
      <c r="C505" s="489" t="s">
        <v>578</v>
      </c>
      <c r="D505" s="404" t="s">
        <v>574</v>
      </c>
      <c r="E505" s="471"/>
    </row>
    <row r="506" spans="1:5" ht="15.75" thickBot="1" x14ac:dyDescent="0.3">
      <c r="A506" s="467"/>
      <c r="B506" s="367" t="s">
        <v>968</v>
      </c>
      <c r="C506" s="373" t="s">
        <v>579</v>
      </c>
      <c r="D506" s="586" t="s">
        <v>575</v>
      </c>
      <c r="E506" s="471"/>
    </row>
    <row r="507" spans="1:5" x14ac:dyDescent="0.25">
      <c r="A507" s="467"/>
      <c r="B507" s="6"/>
      <c r="C507" s="6"/>
      <c r="D507" s="6"/>
      <c r="E507" s="471"/>
    </row>
    <row r="508" spans="1:5" ht="16.5" thickBot="1" x14ac:dyDescent="0.3">
      <c r="A508" s="467"/>
      <c r="B508" s="389" t="s">
        <v>564</v>
      </c>
      <c r="C508" s="6"/>
      <c r="D508" s="6"/>
      <c r="E508" s="471"/>
    </row>
    <row r="509" spans="1:5" ht="16.5" thickBot="1" x14ac:dyDescent="0.3">
      <c r="A509" s="467"/>
      <c r="B509" s="365" t="s">
        <v>1403</v>
      </c>
      <c r="C509" s="366" t="s">
        <v>1218</v>
      </c>
      <c r="D509" s="366" t="s">
        <v>1195</v>
      </c>
      <c r="E509" s="471"/>
    </row>
    <row r="510" spans="1:5" x14ac:dyDescent="0.25">
      <c r="A510" s="467"/>
      <c r="B510" s="367" t="s">
        <v>1114</v>
      </c>
      <c r="C510" s="368">
        <v>461</v>
      </c>
      <c r="D510" s="587" t="s">
        <v>581</v>
      </c>
      <c r="E510" s="471"/>
    </row>
    <row r="511" spans="1:5" x14ac:dyDescent="0.25">
      <c r="A511" s="467"/>
      <c r="B511" s="369" t="s">
        <v>1255</v>
      </c>
      <c r="C511" s="415">
        <v>458</v>
      </c>
      <c r="D511" s="404" t="s">
        <v>582</v>
      </c>
      <c r="E511" s="471"/>
    </row>
    <row r="512" spans="1:5" x14ac:dyDescent="0.25">
      <c r="A512" s="467"/>
      <c r="B512" s="367" t="s">
        <v>1114</v>
      </c>
      <c r="C512" s="368">
        <v>441</v>
      </c>
      <c r="D512" s="586" t="s">
        <v>664</v>
      </c>
      <c r="E512" s="471"/>
    </row>
    <row r="513" spans="1:5" x14ac:dyDescent="0.25">
      <c r="A513" s="467"/>
      <c r="B513" s="369" t="s">
        <v>1114</v>
      </c>
      <c r="C513" s="415">
        <v>369</v>
      </c>
      <c r="D513" s="404" t="s">
        <v>665</v>
      </c>
      <c r="E513" s="471"/>
    </row>
    <row r="514" spans="1:5" ht="15.75" thickBot="1" x14ac:dyDescent="0.3">
      <c r="A514" s="467"/>
      <c r="B514" s="367" t="s">
        <v>1255</v>
      </c>
      <c r="C514" s="373">
        <v>335</v>
      </c>
      <c r="D514" s="586" t="s">
        <v>666</v>
      </c>
      <c r="E514" s="471"/>
    </row>
    <row r="515" spans="1:5" x14ac:dyDescent="0.25">
      <c r="A515" s="467"/>
      <c r="B515" s="6"/>
      <c r="C515" s="6"/>
      <c r="D515" s="6"/>
      <c r="E515" s="471"/>
    </row>
    <row r="516" spans="1:5" ht="16.5" thickBot="1" x14ac:dyDescent="0.3">
      <c r="A516" s="467"/>
      <c r="B516" s="389" t="s">
        <v>483</v>
      </c>
      <c r="C516" s="6"/>
      <c r="D516" s="6"/>
      <c r="E516" s="471"/>
    </row>
    <row r="517" spans="1:5" ht="16.5" thickBot="1" x14ac:dyDescent="0.3">
      <c r="A517" s="467"/>
      <c r="B517" s="365" t="s">
        <v>1221</v>
      </c>
      <c r="C517" s="366" t="s">
        <v>586</v>
      </c>
      <c r="D517" s="366" t="s">
        <v>1220</v>
      </c>
      <c r="E517" s="471"/>
    </row>
    <row r="518" spans="1:5" x14ac:dyDescent="0.25">
      <c r="A518" s="467"/>
      <c r="B518" s="367" t="s">
        <v>1352</v>
      </c>
      <c r="C518" s="368" t="s">
        <v>588</v>
      </c>
      <c r="D518" s="586" t="s">
        <v>587</v>
      </c>
      <c r="E518" s="471"/>
    </row>
    <row r="519" spans="1:5" x14ac:dyDescent="0.25">
      <c r="A519" s="467"/>
      <c r="B519" s="369" t="s">
        <v>1352</v>
      </c>
      <c r="C519" s="370" t="s">
        <v>590</v>
      </c>
      <c r="D519" s="404" t="s">
        <v>589</v>
      </c>
      <c r="E519" s="471"/>
    </row>
    <row r="520" spans="1:5" x14ac:dyDescent="0.25">
      <c r="A520" s="467"/>
      <c r="B520" s="367" t="s">
        <v>1352</v>
      </c>
      <c r="C520" s="371" t="s">
        <v>592</v>
      </c>
      <c r="D520" s="586" t="s">
        <v>591</v>
      </c>
      <c r="E520" s="471"/>
    </row>
    <row r="521" spans="1:5" x14ac:dyDescent="0.25">
      <c r="A521" s="467"/>
      <c r="B521" s="369" t="s">
        <v>1352</v>
      </c>
      <c r="C521" s="370" t="s">
        <v>673</v>
      </c>
      <c r="D521" s="404" t="s">
        <v>672</v>
      </c>
      <c r="E521" s="471"/>
    </row>
    <row r="522" spans="1:5" ht="15.75" thickBot="1" x14ac:dyDescent="0.3">
      <c r="A522" s="467"/>
      <c r="B522" s="367" t="s">
        <v>1352</v>
      </c>
      <c r="C522" s="373" t="s">
        <v>675</v>
      </c>
      <c r="D522" s="586" t="s">
        <v>674</v>
      </c>
      <c r="E522" s="471"/>
    </row>
    <row r="523" spans="1:5" x14ac:dyDescent="0.25">
      <c r="A523" s="467"/>
      <c r="B523" s="6"/>
      <c r="C523" s="6"/>
      <c r="D523" s="6"/>
      <c r="E523" s="471"/>
    </row>
    <row r="524" spans="1:5" ht="16.5" thickBot="1" x14ac:dyDescent="0.3">
      <c r="A524" s="467"/>
      <c r="B524" s="389" t="s">
        <v>1086</v>
      </c>
      <c r="C524" s="6"/>
      <c r="D524" s="6"/>
      <c r="E524" s="471"/>
    </row>
    <row r="525" spans="1:5" ht="16.5" thickBot="1" x14ac:dyDescent="0.3">
      <c r="A525" s="467"/>
      <c r="B525" s="365" t="s">
        <v>1193</v>
      </c>
      <c r="C525" s="366" t="s">
        <v>1445</v>
      </c>
      <c r="D525" s="6"/>
      <c r="E525" s="471"/>
    </row>
    <row r="526" spans="1:5" x14ac:dyDescent="0.25">
      <c r="A526" s="467"/>
      <c r="B526" s="412" t="s">
        <v>746</v>
      </c>
      <c r="C526" s="425">
        <v>10767</v>
      </c>
      <c r="D526" s="6"/>
      <c r="E526" s="471"/>
    </row>
    <row r="527" spans="1:5" x14ac:dyDescent="0.25">
      <c r="A527" s="467"/>
      <c r="B527" s="413" t="s">
        <v>680</v>
      </c>
      <c r="C527" s="426">
        <v>5627</v>
      </c>
      <c r="D527" s="6"/>
      <c r="E527" s="471"/>
    </row>
    <row r="528" spans="1:5" x14ac:dyDescent="0.25">
      <c r="A528" s="467"/>
      <c r="B528" s="412" t="s">
        <v>1465</v>
      </c>
      <c r="C528" s="425">
        <v>7954</v>
      </c>
      <c r="D528" s="6"/>
      <c r="E528" s="471"/>
    </row>
    <row r="529" spans="1:5" x14ac:dyDescent="0.25">
      <c r="A529" s="467"/>
      <c r="B529" s="413" t="s">
        <v>998</v>
      </c>
      <c r="C529" s="426">
        <v>3818</v>
      </c>
      <c r="D529" s="6"/>
      <c r="E529" s="471"/>
    </row>
    <row r="530" spans="1:5" ht="15.75" thickBot="1" x14ac:dyDescent="0.3">
      <c r="A530" s="467"/>
      <c r="B530" s="472" t="s">
        <v>1089</v>
      </c>
      <c r="C530" s="427">
        <v>1652</v>
      </c>
      <c r="D530" s="6"/>
      <c r="E530" s="471"/>
    </row>
    <row r="531" spans="1:5" x14ac:dyDescent="0.25">
      <c r="A531" s="468"/>
      <c r="B531" s="469"/>
      <c r="C531" s="469"/>
      <c r="D531" s="469"/>
      <c r="E531" s="470"/>
    </row>
    <row r="534" spans="1:5" x14ac:dyDescent="0.25">
      <c r="A534" s="594"/>
      <c r="B534" s="595" t="s">
        <v>766</v>
      </c>
      <c r="C534" s="596"/>
      <c r="D534" s="596"/>
      <c r="E534" s="597"/>
    </row>
    <row r="535" spans="1:5" ht="16.5" thickBot="1" x14ac:dyDescent="0.3">
      <c r="A535" s="598"/>
      <c r="B535" s="389" t="s">
        <v>1212</v>
      </c>
      <c r="C535" s="6"/>
      <c r="D535" s="6"/>
      <c r="E535" s="602"/>
    </row>
    <row r="536" spans="1:5" ht="16.5" thickBot="1" x14ac:dyDescent="0.3">
      <c r="A536" s="598"/>
      <c r="B536" s="365" t="s">
        <v>1403</v>
      </c>
      <c r="C536" s="366" t="s">
        <v>1373</v>
      </c>
      <c r="D536" s="366" t="s">
        <v>1195</v>
      </c>
      <c r="E536" s="602"/>
    </row>
    <row r="537" spans="1:5" x14ac:dyDescent="0.25">
      <c r="A537" s="598"/>
      <c r="B537" s="367" t="s">
        <v>1461</v>
      </c>
      <c r="C537" s="368">
        <v>4860</v>
      </c>
      <c r="D537" s="586" t="s">
        <v>608</v>
      </c>
      <c r="E537" s="602"/>
    </row>
    <row r="538" spans="1:5" x14ac:dyDescent="0.25">
      <c r="A538" s="598"/>
      <c r="B538" s="369" t="s">
        <v>1093</v>
      </c>
      <c r="C538" s="415">
        <v>2857</v>
      </c>
      <c r="D538" s="404" t="s">
        <v>689</v>
      </c>
      <c r="E538" s="602"/>
    </row>
    <row r="539" spans="1:5" x14ac:dyDescent="0.25">
      <c r="A539" s="598"/>
      <c r="B539" s="367" t="s">
        <v>902</v>
      </c>
      <c r="C539" s="368">
        <v>2079</v>
      </c>
      <c r="D539" s="586" t="s">
        <v>688</v>
      </c>
      <c r="E539" s="602"/>
    </row>
    <row r="540" spans="1:5" x14ac:dyDescent="0.25">
      <c r="A540" s="598"/>
      <c r="B540" s="369" t="s">
        <v>1278</v>
      </c>
      <c r="C540" s="415">
        <v>1094</v>
      </c>
      <c r="D540" s="404" t="s">
        <v>1079</v>
      </c>
      <c r="E540" s="602"/>
    </row>
    <row r="541" spans="1:5" ht="15.75" thickBot="1" x14ac:dyDescent="0.3">
      <c r="A541" s="598"/>
      <c r="B541" s="372" t="s">
        <v>1093</v>
      </c>
      <c r="C541" s="625">
        <v>1081</v>
      </c>
      <c r="D541" s="586" t="s">
        <v>690</v>
      </c>
      <c r="E541" s="602"/>
    </row>
    <row r="542" spans="1:5" x14ac:dyDescent="0.25">
      <c r="A542" s="598"/>
      <c r="B542" s="375"/>
      <c r="C542" s="376"/>
      <c r="D542" s="377"/>
      <c r="E542" s="602"/>
    </row>
    <row r="543" spans="1:5" ht="16.5" thickBot="1" x14ac:dyDescent="0.3">
      <c r="A543" s="598"/>
      <c r="B543" s="389" t="s">
        <v>1214</v>
      </c>
      <c r="C543" s="6"/>
      <c r="D543" s="6"/>
      <c r="E543" s="602"/>
    </row>
    <row r="544" spans="1:5" ht="16.5" thickBot="1" x14ac:dyDescent="0.3">
      <c r="A544" s="598"/>
      <c r="B544" s="365" t="s">
        <v>1410</v>
      </c>
      <c r="C544" s="607" t="s">
        <v>923</v>
      </c>
      <c r="D544" s="366" t="s">
        <v>1195</v>
      </c>
      <c r="E544" s="602"/>
    </row>
    <row r="545" spans="1:5" ht="15.75" thickBot="1" x14ac:dyDescent="0.3">
      <c r="A545" s="598"/>
      <c r="B545" s="608" t="s">
        <v>968</v>
      </c>
      <c r="C545" s="609" t="s">
        <v>530</v>
      </c>
      <c r="D545" s="586" t="s">
        <v>528</v>
      </c>
      <c r="E545" s="602"/>
    </row>
    <row r="546" spans="1:5" x14ac:dyDescent="0.25">
      <c r="A546" s="598"/>
      <c r="B546" s="605" t="s">
        <v>968</v>
      </c>
      <c r="C546" s="610" t="s">
        <v>531</v>
      </c>
      <c r="D546" s="404" t="s">
        <v>529</v>
      </c>
      <c r="E546" s="602"/>
    </row>
    <row r="547" spans="1:5" ht="15.75" thickBot="1" x14ac:dyDescent="0.3">
      <c r="A547" s="598"/>
      <c r="B547" s="604" t="s">
        <v>968</v>
      </c>
      <c r="C547" s="611" t="s">
        <v>534</v>
      </c>
      <c r="D547" s="586" t="s">
        <v>535</v>
      </c>
      <c r="E547" s="602"/>
    </row>
    <row r="548" spans="1:5" x14ac:dyDescent="0.25">
      <c r="A548" s="598"/>
      <c r="B548" s="605" t="s">
        <v>968</v>
      </c>
      <c r="C548" s="612" t="s">
        <v>532</v>
      </c>
      <c r="D548" s="404" t="s">
        <v>533</v>
      </c>
      <c r="E548" s="602"/>
    </row>
    <row r="549" spans="1:5" ht="15.75" thickBot="1" x14ac:dyDescent="0.3">
      <c r="A549" s="598"/>
      <c r="B549" s="604" t="s">
        <v>968</v>
      </c>
      <c r="C549" s="611" t="s">
        <v>536</v>
      </c>
      <c r="D549" s="586" t="s">
        <v>609</v>
      </c>
      <c r="E549" s="602"/>
    </row>
    <row r="550" spans="1:5" x14ac:dyDescent="0.25">
      <c r="A550" s="598"/>
      <c r="B550" s="6"/>
      <c r="C550" s="613"/>
      <c r="D550" s="6"/>
      <c r="E550" s="602"/>
    </row>
    <row r="551" spans="1:5" ht="16.5" thickBot="1" x14ac:dyDescent="0.3">
      <c r="A551" s="598"/>
      <c r="B551" s="389" t="s">
        <v>1215</v>
      </c>
      <c r="C551" s="6"/>
      <c r="D551" s="6"/>
      <c r="E551" s="602"/>
    </row>
    <row r="552" spans="1:5" ht="16.5" thickBot="1" x14ac:dyDescent="0.3">
      <c r="A552" s="598"/>
      <c r="B552" s="365" t="s">
        <v>1403</v>
      </c>
      <c r="C552" s="606" t="s">
        <v>1218</v>
      </c>
      <c r="D552" s="366" t="s">
        <v>1195</v>
      </c>
      <c r="E552" s="602"/>
    </row>
    <row r="553" spans="1:5" x14ac:dyDescent="0.25">
      <c r="A553" s="598"/>
      <c r="B553" s="604" t="s">
        <v>1114</v>
      </c>
      <c r="C553" s="614">
        <v>2947</v>
      </c>
      <c r="D553" s="587" t="s">
        <v>628</v>
      </c>
      <c r="E553" s="602"/>
    </row>
    <row r="554" spans="1:5" x14ac:dyDescent="0.25">
      <c r="A554" s="598"/>
      <c r="B554" s="616" t="s">
        <v>1114</v>
      </c>
      <c r="C554" s="617">
        <v>689</v>
      </c>
      <c r="D554" s="618" t="s">
        <v>538</v>
      </c>
      <c r="E554" s="602"/>
    </row>
    <row r="555" spans="1:5" x14ac:dyDescent="0.25">
      <c r="A555" s="598"/>
      <c r="B555" s="619" t="s">
        <v>1114</v>
      </c>
      <c r="C555" s="620">
        <v>600</v>
      </c>
      <c r="D555" s="621" t="s">
        <v>627</v>
      </c>
      <c r="E555" s="602"/>
    </row>
    <row r="556" spans="1:5" x14ac:dyDescent="0.25">
      <c r="A556" s="598"/>
      <c r="B556" s="622" t="s">
        <v>1114</v>
      </c>
      <c r="C556" s="623">
        <v>422</v>
      </c>
      <c r="D556" s="624" t="s">
        <v>537</v>
      </c>
      <c r="E556" s="602"/>
    </row>
    <row r="557" spans="1:5" s="108" customFormat="1" ht="15.75" thickBot="1" x14ac:dyDescent="0.3">
      <c r="A557" s="598"/>
      <c r="B557" s="603" t="s">
        <v>1114</v>
      </c>
      <c r="C557" s="615">
        <v>407</v>
      </c>
      <c r="D557" s="448" t="s">
        <v>539</v>
      </c>
      <c r="E557" s="602"/>
    </row>
    <row r="558" spans="1:5" x14ac:dyDescent="0.25">
      <c r="A558" s="598"/>
      <c r="B558" s="6"/>
      <c r="C558" s="6"/>
      <c r="D558" s="6"/>
      <c r="E558" s="602"/>
    </row>
    <row r="559" spans="1:5" ht="16.5" thickBot="1" x14ac:dyDescent="0.3">
      <c r="A559" s="598"/>
      <c r="B559" s="389" t="s">
        <v>769</v>
      </c>
      <c r="C559" s="6"/>
      <c r="D559" s="6"/>
      <c r="E559" s="602"/>
    </row>
    <row r="560" spans="1:5" ht="16.5" thickBot="1" x14ac:dyDescent="0.3">
      <c r="A560" s="598"/>
      <c r="B560" s="365" t="s">
        <v>1221</v>
      </c>
      <c r="C560" s="366" t="s">
        <v>586</v>
      </c>
      <c r="D560" s="366" t="s">
        <v>1220</v>
      </c>
      <c r="E560" s="602"/>
    </row>
    <row r="561" spans="1:5" x14ac:dyDescent="0.25">
      <c r="A561" s="598"/>
      <c r="B561" s="367" t="s">
        <v>1352</v>
      </c>
      <c r="C561" s="368" t="s">
        <v>639</v>
      </c>
      <c r="D561" s="586" t="s">
        <v>540</v>
      </c>
      <c r="E561" s="602"/>
    </row>
    <row r="562" spans="1:5" x14ac:dyDescent="0.25">
      <c r="A562" s="598"/>
      <c r="B562" s="369" t="s">
        <v>1352</v>
      </c>
      <c r="C562" s="370" t="s">
        <v>640</v>
      </c>
      <c r="D562" s="404" t="s">
        <v>541</v>
      </c>
      <c r="E562" s="602"/>
    </row>
    <row r="563" spans="1:5" x14ac:dyDescent="0.25">
      <c r="A563" s="598"/>
      <c r="B563" s="367" t="s">
        <v>1352</v>
      </c>
      <c r="C563" s="371" t="s">
        <v>641</v>
      </c>
      <c r="D563" s="586" t="s">
        <v>636</v>
      </c>
      <c r="E563" s="602"/>
    </row>
    <row r="564" spans="1:5" x14ac:dyDescent="0.25">
      <c r="A564" s="598"/>
      <c r="B564" s="369" t="s">
        <v>1352</v>
      </c>
      <c r="C564" s="370" t="s">
        <v>642</v>
      </c>
      <c r="D564" s="404" t="s">
        <v>637</v>
      </c>
      <c r="E564" s="602"/>
    </row>
    <row r="565" spans="1:5" ht="15.75" thickBot="1" x14ac:dyDescent="0.3">
      <c r="A565" s="598"/>
      <c r="B565" s="367" t="s">
        <v>1352</v>
      </c>
      <c r="C565" s="373" t="s">
        <v>643</v>
      </c>
      <c r="D565" s="586" t="s">
        <v>719</v>
      </c>
      <c r="E565" s="602"/>
    </row>
    <row r="566" spans="1:5" x14ac:dyDescent="0.25">
      <c r="A566" s="598"/>
      <c r="B566" s="6"/>
      <c r="C566" s="6"/>
      <c r="D566" s="6"/>
      <c r="E566" s="602"/>
    </row>
    <row r="567" spans="1:5" ht="16.5" thickBot="1" x14ac:dyDescent="0.3">
      <c r="A567" s="598"/>
      <c r="B567" s="389" t="s">
        <v>1213</v>
      </c>
      <c r="C567" s="6"/>
      <c r="D567" s="6"/>
      <c r="E567" s="602"/>
    </row>
    <row r="568" spans="1:5" ht="16.5" thickBot="1" x14ac:dyDescent="0.3">
      <c r="A568" s="598"/>
      <c r="B568" s="365" t="s">
        <v>1193</v>
      </c>
      <c r="C568" s="366" t="s">
        <v>1445</v>
      </c>
      <c r="D568" s="6"/>
      <c r="E568" s="602"/>
    </row>
    <row r="569" spans="1:5" x14ac:dyDescent="0.25">
      <c r="A569" s="598"/>
      <c r="B569" s="412" t="s">
        <v>746</v>
      </c>
      <c r="C569" s="425">
        <v>15012</v>
      </c>
      <c r="D569" s="6"/>
      <c r="E569" s="602"/>
    </row>
    <row r="570" spans="1:5" x14ac:dyDescent="0.25">
      <c r="A570" s="598"/>
      <c r="B570" s="413" t="s">
        <v>1109</v>
      </c>
      <c r="C570" s="426">
        <v>10970</v>
      </c>
      <c r="D570" s="6"/>
      <c r="E570" s="602"/>
    </row>
    <row r="571" spans="1:5" x14ac:dyDescent="0.25">
      <c r="A571" s="598"/>
      <c r="B571" s="412" t="s">
        <v>1465</v>
      </c>
      <c r="C571" s="425">
        <v>7934</v>
      </c>
      <c r="D571" s="6"/>
      <c r="E571" s="602"/>
    </row>
    <row r="572" spans="1:5" x14ac:dyDescent="0.25">
      <c r="A572" s="598"/>
      <c r="B572" s="413" t="s">
        <v>998</v>
      </c>
      <c r="C572" s="426">
        <v>5135</v>
      </c>
      <c r="D572" s="6"/>
      <c r="E572" s="602"/>
    </row>
    <row r="573" spans="1:5" ht="15.75" thickBot="1" x14ac:dyDescent="0.3">
      <c r="A573" s="598"/>
      <c r="B573" s="472" t="s">
        <v>770</v>
      </c>
      <c r="C573" s="427">
        <v>3653</v>
      </c>
      <c r="D573" s="6"/>
      <c r="E573" s="602"/>
    </row>
    <row r="574" spans="1:5" x14ac:dyDescent="0.25">
      <c r="A574" s="599"/>
      <c r="B574" s="600"/>
      <c r="C574" s="600"/>
      <c r="D574" s="600"/>
      <c r="E574" s="601"/>
    </row>
    <row r="577" spans="1:5" x14ac:dyDescent="0.25">
      <c r="A577" s="626"/>
      <c r="B577" s="627" t="s">
        <v>725</v>
      </c>
      <c r="C577" s="628"/>
      <c r="D577" s="628"/>
      <c r="E577" s="629"/>
    </row>
    <row r="578" spans="1:5" ht="16.5" thickBot="1" x14ac:dyDescent="0.3">
      <c r="A578" s="630"/>
      <c r="B578" s="389" t="s">
        <v>1040</v>
      </c>
      <c r="C578" s="6"/>
      <c r="D578" s="6"/>
      <c r="E578" s="634"/>
    </row>
    <row r="579" spans="1:5" ht="16.5" thickBot="1" x14ac:dyDescent="0.3">
      <c r="A579" s="630"/>
      <c r="B579" s="365" t="s">
        <v>1403</v>
      </c>
      <c r="C579" s="366" t="s">
        <v>1373</v>
      </c>
      <c r="D579" s="366" t="s">
        <v>1195</v>
      </c>
      <c r="E579" s="634"/>
    </row>
    <row r="580" spans="1:5" x14ac:dyDescent="0.25">
      <c r="A580" s="630"/>
      <c r="B580" s="367" t="s">
        <v>902</v>
      </c>
      <c r="C580" s="368">
        <v>5360</v>
      </c>
      <c r="D580" s="586" t="s">
        <v>497</v>
      </c>
      <c r="E580" s="634"/>
    </row>
    <row r="581" spans="1:5" x14ac:dyDescent="0.25">
      <c r="A581" s="630"/>
      <c r="B581" s="369" t="s">
        <v>820</v>
      </c>
      <c r="C581" s="415">
        <v>4731</v>
      </c>
      <c r="D581" s="404" t="s">
        <v>487</v>
      </c>
      <c r="E581" s="634"/>
    </row>
    <row r="582" spans="1:5" x14ac:dyDescent="0.25">
      <c r="A582" s="630"/>
      <c r="B582" s="367" t="s">
        <v>820</v>
      </c>
      <c r="C582" s="368">
        <v>1654</v>
      </c>
      <c r="D582" s="586" t="s">
        <v>496</v>
      </c>
      <c r="E582" s="634"/>
    </row>
    <row r="583" spans="1:5" x14ac:dyDescent="0.25">
      <c r="A583" s="630"/>
      <c r="B583" s="369" t="s">
        <v>1404</v>
      </c>
      <c r="C583" s="415">
        <v>1483</v>
      </c>
      <c r="D583" s="404" t="s">
        <v>494</v>
      </c>
      <c r="E583" s="634"/>
    </row>
    <row r="584" spans="1:5" ht="15.75" thickBot="1" x14ac:dyDescent="0.3">
      <c r="A584" s="630"/>
      <c r="B584" s="372" t="s">
        <v>1404</v>
      </c>
      <c r="C584" s="625">
        <v>1311</v>
      </c>
      <c r="D584" s="586" t="s">
        <v>495</v>
      </c>
      <c r="E584" s="634"/>
    </row>
    <row r="585" spans="1:5" x14ac:dyDescent="0.25">
      <c r="A585" s="630"/>
      <c r="B585" s="375"/>
      <c r="C585" s="376"/>
      <c r="D585" s="377"/>
      <c r="E585" s="634"/>
    </row>
    <row r="586" spans="1:5" ht="16.5" thickBot="1" x14ac:dyDescent="0.3">
      <c r="A586" s="630"/>
      <c r="B586" s="389" t="s">
        <v>1158</v>
      </c>
      <c r="C586" s="6"/>
      <c r="D586" s="6"/>
      <c r="E586" s="634"/>
    </row>
    <row r="587" spans="1:5" ht="16.5" thickBot="1" x14ac:dyDescent="0.3">
      <c r="A587" s="630"/>
      <c r="B587" s="365" t="s">
        <v>1410</v>
      </c>
      <c r="C587" s="607" t="s">
        <v>923</v>
      </c>
      <c r="D587" s="366" t="s">
        <v>1195</v>
      </c>
      <c r="E587" s="634"/>
    </row>
    <row r="588" spans="1:5" ht="15.75" thickBot="1" x14ac:dyDescent="0.3">
      <c r="A588" s="630"/>
      <c r="B588" s="608" t="s">
        <v>968</v>
      </c>
      <c r="C588" s="609" t="s">
        <v>561</v>
      </c>
      <c r="D588" s="586" t="s">
        <v>562</v>
      </c>
      <c r="E588" s="634"/>
    </row>
    <row r="589" spans="1:5" x14ac:dyDescent="0.25">
      <c r="A589" s="630"/>
      <c r="B589" s="605" t="s">
        <v>968</v>
      </c>
      <c r="C589" s="610" t="s">
        <v>563</v>
      </c>
      <c r="D589" s="404" t="s">
        <v>487</v>
      </c>
      <c r="E589" s="634"/>
    </row>
    <row r="590" spans="1:5" ht="15.75" thickBot="1" x14ac:dyDescent="0.3">
      <c r="A590" s="630"/>
      <c r="B590" s="604" t="s">
        <v>968</v>
      </c>
      <c r="C590" s="611" t="s">
        <v>488</v>
      </c>
      <c r="D590" s="586" t="s">
        <v>489</v>
      </c>
      <c r="E590" s="634"/>
    </row>
    <row r="591" spans="1:5" x14ac:dyDescent="0.25">
      <c r="A591" s="630"/>
      <c r="B591" s="605" t="s">
        <v>968</v>
      </c>
      <c r="C591" s="612" t="s">
        <v>490</v>
      </c>
      <c r="D591" s="404" t="s">
        <v>491</v>
      </c>
      <c r="E591" s="634"/>
    </row>
    <row r="592" spans="1:5" ht="15.75" thickBot="1" x14ac:dyDescent="0.3">
      <c r="A592" s="630"/>
      <c r="B592" s="604" t="s">
        <v>968</v>
      </c>
      <c r="C592" s="611" t="s">
        <v>492</v>
      </c>
      <c r="D592" s="586" t="s">
        <v>493</v>
      </c>
      <c r="E592" s="634"/>
    </row>
    <row r="593" spans="1:5" x14ac:dyDescent="0.25">
      <c r="A593" s="630"/>
      <c r="B593" s="6"/>
      <c r="C593" s="613"/>
      <c r="D593" s="6"/>
      <c r="E593" s="634"/>
    </row>
    <row r="594" spans="1:5" ht="16.5" thickBot="1" x14ac:dyDescent="0.3">
      <c r="A594" s="630"/>
      <c r="B594" s="389" t="s">
        <v>1151</v>
      </c>
      <c r="C594" s="6"/>
      <c r="D594" s="6"/>
      <c r="E594" s="634"/>
    </row>
    <row r="595" spans="1:5" ht="16.5" thickBot="1" x14ac:dyDescent="0.3">
      <c r="A595" s="630"/>
      <c r="B595" s="365" t="s">
        <v>1403</v>
      </c>
      <c r="C595" s="606" t="s">
        <v>1218</v>
      </c>
      <c r="D595" s="366" t="s">
        <v>1195</v>
      </c>
      <c r="E595" s="634"/>
    </row>
    <row r="596" spans="1:5" x14ac:dyDescent="0.25">
      <c r="A596" s="630"/>
      <c r="B596" s="604" t="s">
        <v>1114</v>
      </c>
      <c r="C596" s="614">
        <v>909</v>
      </c>
      <c r="D596" s="587" t="s">
        <v>727</v>
      </c>
      <c r="E596" s="634"/>
    </row>
    <row r="597" spans="1:5" x14ac:dyDescent="0.25">
      <c r="A597" s="630"/>
      <c r="B597" s="616" t="s">
        <v>1255</v>
      </c>
      <c r="C597" s="617">
        <v>619</v>
      </c>
      <c r="D597" s="618" t="s">
        <v>651</v>
      </c>
      <c r="E597" s="634"/>
    </row>
    <row r="598" spans="1:5" x14ac:dyDescent="0.25">
      <c r="A598" s="630"/>
      <c r="B598" s="619" t="s">
        <v>1255</v>
      </c>
      <c r="C598" s="620">
        <v>556</v>
      </c>
      <c r="D598" s="621" t="s">
        <v>652</v>
      </c>
      <c r="E598" s="634"/>
    </row>
    <row r="599" spans="1:5" x14ac:dyDescent="0.25">
      <c r="A599" s="630"/>
      <c r="B599" s="622" t="s">
        <v>1114</v>
      </c>
      <c r="C599" s="623">
        <v>448</v>
      </c>
      <c r="D599" s="624" t="s">
        <v>653</v>
      </c>
      <c r="E599" s="634"/>
    </row>
    <row r="600" spans="1:5" ht="15.75" thickBot="1" x14ac:dyDescent="0.3">
      <c r="A600" s="630"/>
      <c r="B600" s="603" t="s">
        <v>1114</v>
      </c>
      <c r="C600" s="615">
        <v>356</v>
      </c>
      <c r="D600" s="448" t="s">
        <v>654</v>
      </c>
      <c r="E600" s="634"/>
    </row>
    <row r="601" spans="1:5" x14ac:dyDescent="0.25">
      <c r="A601" s="630"/>
      <c r="B601" s="6"/>
      <c r="C601" s="6"/>
      <c r="D601" s="6"/>
      <c r="E601" s="634"/>
    </row>
    <row r="602" spans="1:5" ht="16.5" thickBot="1" x14ac:dyDescent="0.3">
      <c r="A602" s="630"/>
      <c r="B602" s="389" t="s">
        <v>726</v>
      </c>
      <c r="C602" s="6"/>
      <c r="D602" s="6"/>
      <c r="E602" s="634"/>
    </row>
    <row r="603" spans="1:5" ht="16.5" thickBot="1" x14ac:dyDescent="0.3">
      <c r="A603" s="630"/>
      <c r="B603" s="365" t="s">
        <v>1221</v>
      </c>
      <c r="C603" s="366" t="s">
        <v>586</v>
      </c>
      <c r="D603" s="366" t="s">
        <v>1220</v>
      </c>
      <c r="E603" s="634"/>
    </row>
    <row r="604" spans="1:5" x14ac:dyDescent="0.25">
      <c r="A604" s="630"/>
      <c r="B604" s="367" t="s">
        <v>1352</v>
      </c>
      <c r="C604" s="368" t="s">
        <v>498</v>
      </c>
      <c r="D604" s="586" t="s">
        <v>583</v>
      </c>
      <c r="E604" s="634"/>
    </row>
    <row r="605" spans="1:5" x14ac:dyDescent="0.25">
      <c r="A605" s="630"/>
      <c r="B605" s="369" t="s">
        <v>1352</v>
      </c>
      <c r="C605" s="370" t="s">
        <v>584</v>
      </c>
      <c r="D605" s="404" t="s">
        <v>585</v>
      </c>
      <c r="E605" s="634"/>
    </row>
    <row r="606" spans="1:5" x14ac:dyDescent="0.25">
      <c r="A606" s="630"/>
      <c r="B606" s="367" t="s">
        <v>1352</v>
      </c>
      <c r="C606" s="371" t="s">
        <v>499</v>
      </c>
      <c r="D606" s="586" t="s">
        <v>500</v>
      </c>
      <c r="E606" s="634"/>
    </row>
    <row r="607" spans="1:5" x14ac:dyDescent="0.25">
      <c r="A607" s="630"/>
      <c r="B607" s="369" t="s">
        <v>1352</v>
      </c>
      <c r="C607" s="370" t="s">
        <v>501</v>
      </c>
      <c r="D607" s="404" t="s">
        <v>502</v>
      </c>
      <c r="E607" s="634"/>
    </row>
    <row r="608" spans="1:5" ht="15.75" thickBot="1" x14ac:dyDescent="0.3">
      <c r="A608" s="630"/>
      <c r="B608" s="367" t="s">
        <v>1352</v>
      </c>
      <c r="C608" s="373" t="s">
        <v>503</v>
      </c>
      <c r="D608" s="586" t="s">
        <v>500</v>
      </c>
      <c r="E608" s="634"/>
    </row>
    <row r="609" spans="1:5" x14ac:dyDescent="0.25">
      <c r="A609" s="630"/>
      <c r="B609" s="6"/>
      <c r="C609" s="6"/>
      <c r="D609" s="6"/>
      <c r="E609" s="634"/>
    </row>
    <row r="610" spans="1:5" ht="16.5" thickBot="1" x14ac:dyDescent="0.3">
      <c r="A610" s="630"/>
      <c r="B610" s="389" t="s">
        <v>1070</v>
      </c>
      <c r="C610" s="6"/>
      <c r="D610" s="6"/>
      <c r="E610" s="634"/>
    </row>
    <row r="611" spans="1:5" ht="16.5" thickBot="1" x14ac:dyDescent="0.3">
      <c r="A611" s="630"/>
      <c r="B611" s="365" t="s">
        <v>1193</v>
      </c>
      <c r="C611" s="366" t="s">
        <v>1445</v>
      </c>
      <c r="D611" s="6"/>
      <c r="E611" s="634"/>
    </row>
    <row r="612" spans="1:5" x14ac:dyDescent="0.25">
      <c r="A612" s="630"/>
      <c r="B612" s="412" t="s">
        <v>559</v>
      </c>
      <c r="C612" s="425">
        <v>14546</v>
      </c>
      <c r="D612" s="6"/>
      <c r="E612" s="634"/>
    </row>
    <row r="613" spans="1:5" x14ac:dyDescent="0.25">
      <c r="A613" s="630"/>
      <c r="B613" s="413" t="s">
        <v>1465</v>
      </c>
      <c r="C613" s="426">
        <v>11760</v>
      </c>
      <c r="D613" s="6"/>
      <c r="E613" s="634"/>
    </row>
    <row r="614" spans="1:5" ht="15.75" thickBot="1" x14ac:dyDescent="0.3">
      <c r="A614" s="630"/>
      <c r="B614" s="472" t="s">
        <v>560</v>
      </c>
      <c r="C614" s="425">
        <v>11316</v>
      </c>
      <c r="D614" s="6"/>
      <c r="E614" s="634"/>
    </row>
    <row r="615" spans="1:5" x14ac:dyDescent="0.25">
      <c r="A615" s="630"/>
      <c r="B615" s="413" t="s">
        <v>998</v>
      </c>
      <c r="C615" s="426">
        <v>4710</v>
      </c>
      <c r="D615" s="6"/>
      <c r="E615" s="634"/>
    </row>
    <row r="616" spans="1:5" ht="15.75" thickBot="1" x14ac:dyDescent="0.3">
      <c r="A616" s="630"/>
      <c r="B616" s="412" t="s">
        <v>1089</v>
      </c>
      <c r="C616" s="427">
        <v>3019</v>
      </c>
      <c r="D616" s="6"/>
      <c r="E616" s="634"/>
    </row>
    <row r="617" spans="1:5" x14ac:dyDescent="0.25">
      <c r="A617" s="631"/>
      <c r="B617" s="632"/>
      <c r="C617" s="632"/>
      <c r="D617" s="632"/>
      <c r="E617" s="633"/>
    </row>
    <row r="619" spans="1:5" x14ac:dyDescent="0.25">
      <c r="A619" s="637"/>
      <c r="B619" s="638" t="s">
        <v>507</v>
      </c>
      <c r="C619" s="639"/>
      <c r="D619" s="639"/>
      <c r="E619" s="640"/>
    </row>
    <row r="620" spans="1:5" ht="16.5" thickBot="1" x14ac:dyDescent="0.3">
      <c r="A620" s="641"/>
      <c r="B620" s="389" t="s">
        <v>1007</v>
      </c>
      <c r="C620" s="6"/>
      <c r="D620" s="6"/>
      <c r="E620" s="645"/>
    </row>
    <row r="621" spans="1:5" ht="16.5" thickBot="1" x14ac:dyDescent="0.3">
      <c r="A621" s="641"/>
      <c r="B621" s="365" t="s">
        <v>1403</v>
      </c>
      <c r="C621" s="366" t="s">
        <v>1373</v>
      </c>
      <c r="D621" s="366" t="s">
        <v>1195</v>
      </c>
      <c r="E621" s="645"/>
    </row>
    <row r="622" spans="1:5" x14ac:dyDescent="0.25">
      <c r="A622" s="641"/>
      <c r="B622" s="367" t="s">
        <v>1404</v>
      </c>
      <c r="C622" s="368">
        <v>4024</v>
      </c>
      <c r="D622" s="586" t="s">
        <v>443</v>
      </c>
      <c r="E622" s="645"/>
    </row>
    <row r="623" spans="1:5" x14ac:dyDescent="0.25">
      <c r="A623" s="641"/>
      <c r="B623" s="369" t="s">
        <v>820</v>
      </c>
      <c r="C623" s="415">
        <v>1555</v>
      </c>
      <c r="D623" s="404" t="s">
        <v>444</v>
      </c>
      <c r="E623" s="645"/>
    </row>
    <row r="624" spans="1:5" x14ac:dyDescent="0.25">
      <c r="A624" s="641"/>
      <c r="B624" s="367" t="s">
        <v>438</v>
      </c>
      <c r="C624" s="368">
        <v>1455</v>
      </c>
      <c r="D624" s="586" t="s">
        <v>445</v>
      </c>
      <c r="E624" s="645"/>
    </row>
    <row r="625" spans="1:5" x14ac:dyDescent="0.25">
      <c r="A625" s="641"/>
      <c r="B625" s="369" t="s">
        <v>1278</v>
      </c>
      <c r="C625" s="415">
        <v>1445</v>
      </c>
      <c r="D625" s="404" t="s">
        <v>1079</v>
      </c>
      <c r="E625" s="645"/>
    </row>
    <row r="626" spans="1:5" ht="15.75" thickBot="1" x14ac:dyDescent="0.3">
      <c r="A626" s="641"/>
      <c r="B626" s="372" t="s">
        <v>1041</v>
      </c>
      <c r="C626" s="625">
        <v>1006</v>
      </c>
      <c r="D626" s="586" t="s">
        <v>442</v>
      </c>
      <c r="E626" s="645"/>
    </row>
    <row r="627" spans="1:5" x14ac:dyDescent="0.25">
      <c r="A627" s="641"/>
      <c r="B627" s="375"/>
      <c r="C627" s="376"/>
      <c r="D627" s="377"/>
      <c r="E627" s="645"/>
    </row>
    <row r="628" spans="1:5" ht="16.5" thickBot="1" x14ac:dyDescent="0.3">
      <c r="A628" s="641"/>
      <c r="B628" s="389" t="s">
        <v>1008</v>
      </c>
      <c r="C628" s="6"/>
      <c r="D628" s="6"/>
      <c r="E628" s="645"/>
    </row>
    <row r="629" spans="1:5" ht="16.5" thickBot="1" x14ac:dyDescent="0.3">
      <c r="A629" s="641"/>
      <c r="B629" s="365" t="s">
        <v>1410</v>
      </c>
      <c r="C629" s="607" t="s">
        <v>923</v>
      </c>
      <c r="D629" s="366" t="s">
        <v>1195</v>
      </c>
      <c r="E629" s="645"/>
    </row>
    <row r="630" spans="1:5" ht="18.75" customHeight="1" thickBot="1" x14ac:dyDescent="0.3">
      <c r="A630" s="641"/>
      <c r="B630" s="608" t="s">
        <v>968</v>
      </c>
      <c r="C630" s="609" t="s">
        <v>601</v>
      </c>
      <c r="D630" s="586" t="s">
        <v>598</v>
      </c>
      <c r="E630" s="645"/>
    </row>
    <row r="631" spans="1:5" x14ac:dyDescent="0.25">
      <c r="A631" s="641"/>
      <c r="B631" s="605" t="s">
        <v>968</v>
      </c>
      <c r="C631" s="610" t="s">
        <v>602</v>
      </c>
      <c r="D631" s="404" t="s">
        <v>603</v>
      </c>
      <c r="E631" s="645"/>
    </row>
    <row r="632" spans="1:5" ht="15.75" thickBot="1" x14ac:dyDescent="0.3">
      <c r="A632" s="641"/>
      <c r="B632" s="604" t="s">
        <v>968</v>
      </c>
      <c r="C632" s="611" t="s">
        <v>685</v>
      </c>
      <c r="D632" s="586" t="s">
        <v>686</v>
      </c>
      <c r="E632" s="645"/>
    </row>
    <row r="633" spans="1:5" x14ac:dyDescent="0.25">
      <c r="A633" s="641"/>
      <c r="B633" s="605" t="s">
        <v>968</v>
      </c>
      <c r="C633" s="612" t="s">
        <v>687</v>
      </c>
      <c r="D633" s="404" t="s">
        <v>607</v>
      </c>
      <c r="E633" s="645"/>
    </row>
    <row r="634" spans="1:5" ht="15.75" thickBot="1" x14ac:dyDescent="0.3">
      <c r="A634" s="641"/>
      <c r="B634" s="604" t="s">
        <v>968</v>
      </c>
      <c r="C634" s="611" t="s">
        <v>519</v>
      </c>
      <c r="D634" s="586" t="s">
        <v>598</v>
      </c>
      <c r="E634" s="645"/>
    </row>
    <row r="635" spans="1:5" x14ac:dyDescent="0.25">
      <c r="A635" s="641"/>
      <c r="B635" s="6"/>
      <c r="C635" s="613"/>
      <c r="D635" s="6"/>
      <c r="E635" s="645"/>
    </row>
    <row r="636" spans="1:5" ht="16.5" thickBot="1" x14ac:dyDescent="0.3">
      <c r="A636" s="641"/>
      <c r="B636" s="389" t="s">
        <v>1091</v>
      </c>
      <c r="C636" s="6"/>
      <c r="D636" s="6"/>
      <c r="E636" s="645"/>
    </row>
    <row r="637" spans="1:5" ht="16.5" thickBot="1" x14ac:dyDescent="0.3">
      <c r="A637" s="641"/>
      <c r="B637" s="365" t="s">
        <v>1403</v>
      </c>
      <c r="C637" s="606" t="s">
        <v>1218</v>
      </c>
      <c r="D637" s="366" t="s">
        <v>1195</v>
      </c>
      <c r="E637" s="645"/>
    </row>
    <row r="638" spans="1:5" x14ac:dyDescent="0.25">
      <c r="A638" s="641"/>
      <c r="B638" s="604" t="s">
        <v>1114</v>
      </c>
      <c r="C638" s="614">
        <v>1748</v>
      </c>
      <c r="D638" s="587" t="s">
        <v>521</v>
      </c>
      <c r="E638" s="645"/>
    </row>
    <row r="639" spans="1:5" x14ac:dyDescent="0.25">
      <c r="A639" s="641"/>
      <c r="B639" s="616" t="s">
        <v>1114</v>
      </c>
      <c r="C639" s="617">
        <v>378</v>
      </c>
      <c r="D639" s="618" t="s">
        <v>522</v>
      </c>
      <c r="E639" s="645"/>
    </row>
    <row r="640" spans="1:5" x14ac:dyDescent="0.25">
      <c r="A640" s="641"/>
      <c r="B640" s="619" t="s">
        <v>1114</v>
      </c>
      <c r="C640" s="620">
        <v>338</v>
      </c>
      <c r="D640" s="621" t="s">
        <v>523</v>
      </c>
      <c r="E640" s="645"/>
    </row>
    <row r="641" spans="1:5" x14ac:dyDescent="0.25">
      <c r="A641" s="641"/>
      <c r="B641" s="622" t="s">
        <v>1262</v>
      </c>
      <c r="C641" s="623">
        <v>270</v>
      </c>
      <c r="D641" s="624" t="s">
        <v>439</v>
      </c>
      <c r="E641" s="645"/>
    </row>
    <row r="642" spans="1:5" ht="15.75" thickBot="1" x14ac:dyDescent="0.3">
      <c r="A642" s="641"/>
      <c r="B642" s="603" t="s">
        <v>1114</v>
      </c>
      <c r="C642" s="615">
        <v>244</v>
      </c>
      <c r="D642" s="448" t="s">
        <v>440</v>
      </c>
      <c r="E642" s="645"/>
    </row>
    <row r="643" spans="1:5" x14ac:dyDescent="0.25">
      <c r="A643" s="641"/>
      <c r="B643" s="6"/>
      <c r="C643" s="6"/>
      <c r="D643" s="6"/>
      <c r="E643" s="645"/>
    </row>
    <row r="644" spans="1:5" ht="16.5" thickBot="1" x14ac:dyDescent="0.3">
      <c r="A644" s="641"/>
      <c r="B644" s="389" t="s">
        <v>593</v>
      </c>
      <c r="C644" s="6"/>
      <c r="D644" s="6"/>
      <c r="E644" s="645"/>
    </row>
    <row r="645" spans="1:5" ht="16.5" thickBot="1" x14ac:dyDescent="0.3">
      <c r="A645" s="641"/>
      <c r="B645" s="365" t="s">
        <v>1221</v>
      </c>
      <c r="C645" s="366" t="s">
        <v>586</v>
      </c>
      <c r="D645" s="366" t="s">
        <v>1220</v>
      </c>
      <c r="E645" s="645"/>
    </row>
    <row r="646" spans="1:5" x14ac:dyDescent="0.25">
      <c r="A646" s="641"/>
      <c r="B646" s="367" t="s">
        <v>1352</v>
      </c>
      <c r="C646" s="368" t="s">
        <v>594</v>
      </c>
      <c r="D646" s="586" t="s">
        <v>597</v>
      </c>
      <c r="E646" s="645"/>
    </row>
    <row r="647" spans="1:5" x14ac:dyDescent="0.25">
      <c r="A647" s="641"/>
      <c r="B647" s="369" t="s">
        <v>1352</v>
      </c>
      <c r="C647" s="370" t="s">
        <v>595</v>
      </c>
      <c r="D647" s="404" t="s">
        <v>598</v>
      </c>
      <c r="E647" s="645"/>
    </row>
    <row r="648" spans="1:5" x14ac:dyDescent="0.25">
      <c r="A648" s="641"/>
      <c r="B648" s="367" t="s">
        <v>1352</v>
      </c>
      <c r="C648" s="371" t="s">
        <v>596</v>
      </c>
      <c r="D648" s="586" t="s">
        <v>599</v>
      </c>
      <c r="E648" s="645"/>
    </row>
    <row r="649" spans="1:5" x14ac:dyDescent="0.25">
      <c r="A649" s="641"/>
      <c r="B649" s="369" t="s">
        <v>1352</v>
      </c>
      <c r="C649" s="370" t="s">
        <v>677</v>
      </c>
      <c r="D649" s="404" t="s">
        <v>600</v>
      </c>
      <c r="E649" s="645"/>
    </row>
    <row r="650" spans="1:5" ht="15.75" thickBot="1" x14ac:dyDescent="0.3">
      <c r="A650" s="641"/>
      <c r="B650" s="367" t="s">
        <v>1352</v>
      </c>
      <c r="C650" s="373" t="s">
        <v>678</v>
      </c>
      <c r="D650" s="586" t="s">
        <v>600</v>
      </c>
      <c r="E650" s="645"/>
    </row>
    <row r="651" spans="1:5" x14ac:dyDescent="0.25">
      <c r="A651" s="641"/>
      <c r="B651" s="6"/>
      <c r="C651" s="6"/>
      <c r="D651" s="6"/>
      <c r="E651" s="645"/>
    </row>
    <row r="652" spans="1:5" ht="16.5" thickBot="1" x14ac:dyDescent="0.3">
      <c r="A652" s="641"/>
      <c r="B652" s="389" t="s">
        <v>1092</v>
      </c>
      <c r="C652" s="6"/>
      <c r="D652" s="6"/>
      <c r="E652" s="645"/>
    </row>
    <row r="653" spans="1:5" ht="16.5" thickBot="1" x14ac:dyDescent="0.3">
      <c r="A653" s="641"/>
      <c r="B653" s="365" t="s">
        <v>1193</v>
      </c>
      <c r="C653" s="366" t="s">
        <v>1445</v>
      </c>
      <c r="D653" s="6"/>
      <c r="E653" s="645"/>
    </row>
    <row r="654" spans="1:5" x14ac:dyDescent="0.25">
      <c r="A654" s="641"/>
      <c r="B654" s="412" t="s">
        <v>559</v>
      </c>
      <c r="C654" s="425">
        <v>14518</v>
      </c>
      <c r="D654" s="6"/>
      <c r="E654" s="645"/>
    </row>
    <row r="655" spans="1:5" x14ac:dyDescent="0.25">
      <c r="A655" s="641"/>
      <c r="B655" s="413" t="s">
        <v>1109</v>
      </c>
      <c r="C655" s="426">
        <v>13851</v>
      </c>
      <c r="D655" s="6"/>
      <c r="E655" s="645"/>
    </row>
    <row r="656" spans="1:5" ht="15.75" thickBot="1" x14ac:dyDescent="0.3">
      <c r="A656" s="641"/>
      <c r="B656" s="472" t="s">
        <v>1465</v>
      </c>
      <c r="C656" s="425">
        <v>10856</v>
      </c>
      <c r="D656" s="6"/>
      <c r="E656" s="645"/>
    </row>
    <row r="657" spans="1:5" x14ac:dyDescent="0.25">
      <c r="A657" s="641"/>
      <c r="B657" s="413" t="s">
        <v>520</v>
      </c>
      <c r="C657" s="426">
        <v>7494</v>
      </c>
      <c r="D657" s="6"/>
      <c r="E657" s="645"/>
    </row>
    <row r="658" spans="1:5" ht="15.75" thickBot="1" x14ac:dyDescent="0.3">
      <c r="A658" s="641"/>
      <c r="B658" s="412" t="s">
        <v>998</v>
      </c>
      <c r="C658" s="427">
        <v>5650</v>
      </c>
      <c r="D658" s="6"/>
      <c r="E658" s="645"/>
    </row>
    <row r="659" spans="1:5" x14ac:dyDescent="0.25">
      <c r="A659" s="642"/>
      <c r="B659" s="643"/>
      <c r="C659" s="643"/>
      <c r="D659" s="643"/>
      <c r="E659" s="644"/>
    </row>
    <row r="661" spans="1:5" s="646" customFormat="1" x14ac:dyDescent="0.25">
      <c r="A661" s="473"/>
      <c r="B661" s="474" t="s">
        <v>446</v>
      </c>
      <c r="C661" s="475"/>
      <c r="D661" s="475"/>
      <c r="E661" s="476"/>
    </row>
    <row r="662" spans="1:5" ht="16.5" thickBot="1" x14ac:dyDescent="0.3">
      <c r="A662" s="477"/>
      <c r="B662" s="389" t="s">
        <v>447</v>
      </c>
      <c r="C662" s="6"/>
      <c r="D662" s="6"/>
      <c r="E662" s="479"/>
    </row>
    <row r="663" spans="1:5" ht="16.5" thickBot="1" x14ac:dyDescent="0.3">
      <c r="A663" s="477"/>
      <c r="B663" s="365" t="s">
        <v>1403</v>
      </c>
      <c r="C663" s="366" t="s">
        <v>1373</v>
      </c>
      <c r="D663" s="366" t="s">
        <v>1195</v>
      </c>
      <c r="E663" s="479"/>
    </row>
    <row r="664" spans="1:5" x14ac:dyDescent="0.25">
      <c r="A664" s="477"/>
      <c r="B664" s="367" t="s">
        <v>1278</v>
      </c>
      <c r="C664" s="368">
        <v>3952</v>
      </c>
      <c r="D664" s="586" t="s">
        <v>458</v>
      </c>
      <c r="E664" s="479"/>
    </row>
    <row r="665" spans="1:5" x14ac:dyDescent="0.25">
      <c r="A665" s="477"/>
      <c r="B665" s="369" t="s">
        <v>1093</v>
      </c>
      <c r="C665" s="415">
        <v>1743</v>
      </c>
      <c r="D665" s="404" t="s">
        <v>457</v>
      </c>
      <c r="E665" s="479"/>
    </row>
    <row r="666" spans="1:5" x14ac:dyDescent="0.25">
      <c r="A666" s="477"/>
      <c r="B666" s="367" t="s">
        <v>1278</v>
      </c>
      <c r="C666" s="368">
        <v>1509</v>
      </c>
      <c r="D666" s="586" t="s">
        <v>1079</v>
      </c>
      <c r="E666" s="479"/>
    </row>
    <row r="667" spans="1:5" x14ac:dyDescent="0.25">
      <c r="A667" s="477"/>
      <c r="B667" s="369" t="s">
        <v>1093</v>
      </c>
      <c r="C667" s="415">
        <v>869</v>
      </c>
      <c r="D667" s="404" t="s">
        <v>1044</v>
      </c>
      <c r="E667" s="479"/>
    </row>
    <row r="668" spans="1:5" x14ac:dyDescent="0.25">
      <c r="A668" s="477"/>
      <c r="B668" s="367" t="s">
        <v>1461</v>
      </c>
      <c r="C668" s="668">
        <v>783</v>
      </c>
      <c r="D668" s="586" t="s">
        <v>459</v>
      </c>
      <c r="E668" s="479"/>
    </row>
    <row r="669" spans="1:5" x14ac:dyDescent="0.25">
      <c r="A669" s="477"/>
      <c r="B669" s="651" t="s">
        <v>1278</v>
      </c>
      <c r="C669" s="669">
        <v>651</v>
      </c>
      <c r="D669" s="618" t="s">
        <v>461</v>
      </c>
      <c r="E669" s="479"/>
    </row>
    <row r="670" spans="1:5" x14ac:dyDescent="0.25">
      <c r="A670" s="477"/>
      <c r="B670" s="367" t="s">
        <v>1278</v>
      </c>
      <c r="C670" s="668">
        <v>630</v>
      </c>
      <c r="D670" s="586" t="s">
        <v>542</v>
      </c>
      <c r="E670" s="479"/>
    </row>
    <row r="671" spans="1:5" x14ac:dyDescent="0.25">
      <c r="A671" s="477"/>
      <c r="B671" s="651" t="s">
        <v>1278</v>
      </c>
      <c r="C671" s="669">
        <v>523</v>
      </c>
      <c r="D671" s="618" t="s">
        <v>1085</v>
      </c>
      <c r="E671" s="479"/>
    </row>
    <row r="672" spans="1:5" x14ac:dyDescent="0.25">
      <c r="A672" s="477"/>
      <c r="B672" s="367" t="s">
        <v>1093</v>
      </c>
      <c r="C672" s="668">
        <v>431</v>
      </c>
      <c r="D672" s="586" t="s">
        <v>543</v>
      </c>
      <c r="E672" s="479"/>
    </row>
    <row r="673" spans="1:5" ht="15.75" thickBot="1" x14ac:dyDescent="0.3">
      <c r="A673" s="477"/>
      <c r="B673" s="647" t="s">
        <v>902</v>
      </c>
      <c r="C673" s="648">
        <v>430</v>
      </c>
      <c r="D673" s="650" t="s">
        <v>460</v>
      </c>
      <c r="E673" s="479"/>
    </row>
    <row r="674" spans="1:5" x14ac:dyDescent="0.25">
      <c r="A674" s="477"/>
      <c r="B674" s="375"/>
      <c r="C674" s="376"/>
      <c r="D674" s="377"/>
      <c r="E674" s="479"/>
    </row>
    <row r="675" spans="1:5" ht="16.5" thickBot="1" x14ac:dyDescent="0.3">
      <c r="A675" s="477"/>
      <c r="B675" s="389" t="s">
        <v>448</v>
      </c>
      <c r="C675" s="6"/>
      <c r="D675" s="6"/>
      <c r="E675" s="479"/>
    </row>
    <row r="676" spans="1:5" ht="16.5" thickBot="1" x14ac:dyDescent="0.3">
      <c r="A676" s="477"/>
      <c r="B676" s="365" t="s">
        <v>1410</v>
      </c>
      <c r="C676" s="607" t="s">
        <v>923</v>
      </c>
      <c r="D676" s="366" t="s">
        <v>1195</v>
      </c>
      <c r="E676" s="479"/>
    </row>
    <row r="677" spans="1:5" ht="17.25" customHeight="1" x14ac:dyDescent="0.25">
      <c r="A677" s="477"/>
      <c r="B677" s="608" t="s">
        <v>968</v>
      </c>
      <c r="C677" s="666" t="s">
        <v>411</v>
      </c>
      <c r="D677" s="586" t="s">
        <v>407</v>
      </c>
      <c r="E677" s="479"/>
    </row>
    <row r="678" spans="1:5" x14ac:dyDescent="0.25">
      <c r="A678" s="477"/>
      <c r="B678" s="605" t="s">
        <v>968</v>
      </c>
      <c r="C678" s="610" t="s">
        <v>412</v>
      </c>
      <c r="D678" s="404" t="s">
        <v>408</v>
      </c>
      <c r="E678" s="479"/>
    </row>
    <row r="679" spans="1:5" x14ac:dyDescent="0.25">
      <c r="A679" s="477"/>
      <c r="B679" s="604" t="s">
        <v>968</v>
      </c>
      <c r="C679" s="649" t="s">
        <v>413</v>
      </c>
      <c r="D679" s="586" t="s">
        <v>409</v>
      </c>
      <c r="E679" s="479"/>
    </row>
    <row r="680" spans="1:5" x14ac:dyDescent="0.25">
      <c r="A680" s="477"/>
      <c r="B680" s="605" t="s">
        <v>968</v>
      </c>
      <c r="C680" s="667" t="s">
        <v>415</v>
      </c>
      <c r="D680" s="404" t="s">
        <v>410</v>
      </c>
      <c r="E680" s="479"/>
    </row>
    <row r="681" spans="1:5" x14ac:dyDescent="0.25">
      <c r="A681" s="477"/>
      <c r="B681" s="604" t="s">
        <v>968</v>
      </c>
      <c r="C681" s="649" t="s">
        <v>416</v>
      </c>
      <c r="D681" s="586" t="s">
        <v>554</v>
      </c>
      <c r="E681" s="479"/>
    </row>
    <row r="682" spans="1:5" x14ac:dyDescent="0.25">
      <c r="A682" s="477"/>
      <c r="B682" s="616" t="s">
        <v>968</v>
      </c>
      <c r="C682" s="653" t="s">
        <v>508</v>
      </c>
      <c r="D682" s="618" t="s">
        <v>417</v>
      </c>
      <c r="E682" s="479"/>
    </row>
    <row r="683" spans="1:5" x14ac:dyDescent="0.25">
      <c r="A683" s="477"/>
      <c r="B683" s="604" t="s">
        <v>968</v>
      </c>
      <c r="C683" s="649" t="s">
        <v>509</v>
      </c>
      <c r="D683" s="586" t="s">
        <v>418</v>
      </c>
      <c r="E683" s="479"/>
    </row>
    <row r="684" spans="1:5" x14ac:dyDescent="0.25">
      <c r="A684" s="477"/>
      <c r="B684" s="652" t="s">
        <v>968</v>
      </c>
      <c r="C684" s="653" t="s">
        <v>510</v>
      </c>
      <c r="D684" s="618" t="s">
        <v>419</v>
      </c>
      <c r="E684" s="479"/>
    </row>
    <row r="685" spans="1:5" x14ac:dyDescent="0.25">
      <c r="A685" s="477"/>
      <c r="B685" s="603" t="s">
        <v>968</v>
      </c>
      <c r="C685" s="649" t="s">
        <v>511</v>
      </c>
      <c r="D685" s="586" t="s">
        <v>420</v>
      </c>
      <c r="E685" s="479"/>
    </row>
    <row r="686" spans="1:5" ht="15.75" thickBot="1" x14ac:dyDescent="0.3">
      <c r="A686" s="477"/>
      <c r="B686" s="654" t="s">
        <v>968</v>
      </c>
      <c r="C686" s="655" t="s">
        <v>512</v>
      </c>
      <c r="D686" s="656" t="s">
        <v>421</v>
      </c>
      <c r="E686" s="479"/>
    </row>
    <row r="687" spans="1:5" x14ac:dyDescent="0.25">
      <c r="A687" s="477"/>
      <c r="B687" s="6"/>
      <c r="C687" s="665"/>
      <c r="D687" s="6"/>
      <c r="E687" s="479"/>
    </row>
    <row r="688" spans="1:5" ht="16.5" thickBot="1" x14ac:dyDescent="0.3">
      <c r="A688" s="477"/>
      <c r="B688" s="389" t="s">
        <v>449</v>
      </c>
      <c r="C688" s="6"/>
      <c r="D688" s="6"/>
      <c r="E688" s="479"/>
    </row>
    <row r="689" spans="1:5" ht="16.5" thickBot="1" x14ac:dyDescent="0.3">
      <c r="A689" s="477"/>
      <c r="B689" s="365" t="s">
        <v>1403</v>
      </c>
      <c r="C689" s="606" t="s">
        <v>1218</v>
      </c>
      <c r="D689" s="366" t="s">
        <v>1195</v>
      </c>
      <c r="E689" s="479"/>
    </row>
    <row r="690" spans="1:5" x14ac:dyDescent="0.25">
      <c r="A690" s="477"/>
      <c r="B690" s="675" t="s">
        <v>526</v>
      </c>
      <c r="C690" s="614">
        <v>3199</v>
      </c>
      <c r="D690" s="587" t="s">
        <v>549</v>
      </c>
      <c r="E690" s="479"/>
    </row>
    <row r="691" spans="1:5" x14ac:dyDescent="0.25">
      <c r="A691" s="477"/>
      <c r="B691" s="616" t="s">
        <v>526</v>
      </c>
      <c r="C691" s="617">
        <v>1835</v>
      </c>
      <c r="D691" s="618" t="s">
        <v>638</v>
      </c>
      <c r="E691" s="479"/>
    </row>
    <row r="692" spans="1:5" x14ac:dyDescent="0.25">
      <c r="A692" s="477"/>
      <c r="B692" s="619" t="s">
        <v>468</v>
      </c>
      <c r="C692" s="620">
        <v>508</v>
      </c>
      <c r="D692" s="621" t="s">
        <v>469</v>
      </c>
      <c r="E692" s="479"/>
    </row>
    <row r="693" spans="1:5" x14ac:dyDescent="0.25">
      <c r="A693" s="477"/>
      <c r="B693" s="622" t="s">
        <v>468</v>
      </c>
      <c r="C693" s="623">
        <v>362</v>
      </c>
      <c r="D693" s="404" t="s">
        <v>550</v>
      </c>
      <c r="E693" s="479"/>
    </row>
    <row r="694" spans="1:5" x14ac:dyDescent="0.25">
      <c r="A694" s="477"/>
      <c r="B694" s="619" t="s">
        <v>1262</v>
      </c>
      <c r="C694" s="620">
        <v>353</v>
      </c>
      <c r="D694" s="404" t="s">
        <v>551</v>
      </c>
      <c r="E694" s="479"/>
    </row>
    <row r="695" spans="1:5" x14ac:dyDescent="0.25">
      <c r="A695" s="477"/>
      <c r="B695" s="375" t="s">
        <v>468</v>
      </c>
      <c r="C695" s="623">
        <v>329</v>
      </c>
      <c r="D695" s="624" t="s">
        <v>552</v>
      </c>
      <c r="E695" s="479"/>
    </row>
    <row r="696" spans="1:5" x14ac:dyDescent="0.25">
      <c r="A696" s="477"/>
      <c r="B696" s="619" t="s">
        <v>1255</v>
      </c>
      <c r="C696" s="620">
        <v>321</v>
      </c>
      <c r="D696" s="621" t="s">
        <v>553</v>
      </c>
      <c r="E696" s="479"/>
    </row>
    <row r="697" spans="1:5" x14ac:dyDescent="0.25">
      <c r="A697" s="477"/>
      <c r="B697" s="375" t="s">
        <v>1253</v>
      </c>
      <c r="C697" s="623">
        <v>318</v>
      </c>
      <c r="D697" s="624" t="s">
        <v>554</v>
      </c>
      <c r="E697" s="479"/>
    </row>
    <row r="698" spans="1:5" x14ac:dyDescent="0.25">
      <c r="A698" s="477"/>
      <c r="B698" s="619" t="s">
        <v>468</v>
      </c>
      <c r="C698" s="620">
        <v>265</v>
      </c>
      <c r="D698" s="404" t="s">
        <v>555</v>
      </c>
      <c r="E698" s="479"/>
    </row>
    <row r="699" spans="1:5" ht="15.75" thickBot="1" x14ac:dyDescent="0.3">
      <c r="A699" s="477"/>
      <c r="B699" s="654" t="s">
        <v>526</v>
      </c>
      <c r="C699" s="657">
        <v>258</v>
      </c>
      <c r="D699" s="656" t="s">
        <v>645</v>
      </c>
      <c r="E699" s="479"/>
    </row>
    <row r="700" spans="1:5" x14ac:dyDescent="0.25">
      <c r="A700" s="477"/>
      <c r="B700" s="6"/>
      <c r="C700" s="6"/>
      <c r="D700" s="6"/>
      <c r="E700" s="479"/>
    </row>
    <row r="701" spans="1:5" ht="16.5" thickBot="1" x14ac:dyDescent="0.3">
      <c r="A701" s="477"/>
      <c r="B701" s="389" t="s">
        <v>450</v>
      </c>
      <c r="C701" s="6"/>
      <c r="D701" s="6"/>
      <c r="E701" s="479"/>
    </row>
    <row r="702" spans="1:5" ht="16.5" thickBot="1" x14ac:dyDescent="0.3">
      <c r="A702" s="477"/>
      <c r="B702" s="365" t="s">
        <v>1221</v>
      </c>
      <c r="C702" s="366" t="s">
        <v>586</v>
      </c>
      <c r="D702" s="366" t="s">
        <v>1220</v>
      </c>
      <c r="E702" s="479"/>
    </row>
    <row r="703" spans="1:5" x14ac:dyDescent="0.25">
      <c r="A703" s="477"/>
      <c r="B703" s="367" t="s">
        <v>1352</v>
      </c>
      <c r="C703" s="368" t="s">
        <v>482</v>
      </c>
      <c r="D703" s="586" t="s">
        <v>646</v>
      </c>
      <c r="E703" s="479"/>
    </row>
    <row r="704" spans="1:5" x14ac:dyDescent="0.25">
      <c r="A704" s="477"/>
      <c r="B704" s="369" t="s">
        <v>1352</v>
      </c>
      <c r="C704" s="370" t="s">
        <v>485</v>
      </c>
      <c r="D704" s="404" t="s">
        <v>647</v>
      </c>
      <c r="E704" s="479"/>
    </row>
    <row r="705" spans="1:5" x14ac:dyDescent="0.25">
      <c r="A705" s="477"/>
      <c r="B705" s="367" t="s">
        <v>1352</v>
      </c>
      <c r="C705" s="371" t="s">
        <v>486</v>
      </c>
      <c r="D705" s="586" t="s">
        <v>648</v>
      </c>
      <c r="E705" s="479"/>
    </row>
    <row r="706" spans="1:5" x14ac:dyDescent="0.25">
      <c r="A706" s="478"/>
      <c r="B706" s="369" t="s">
        <v>1352</v>
      </c>
      <c r="C706" s="370" t="s">
        <v>398</v>
      </c>
      <c r="D706" s="404" t="s">
        <v>649</v>
      </c>
      <c r="E706" s="480"/>
    </row>
    <row r="707" spans="1:5" x14ac:dyDescent="0.25">
      <c r="A707" s="676"/>
      <c r="B707" s="367" t="s">
        <v>1352</v>
      </c>
      <c r="C707" s="371" t="s">
        <v>399</v>
      </c>
      <c r="D707" s="586" t="s">
        <v>650</v>
      </c>
      <c r="E707" s="676"/>
    </row>
    <row r="708" spans="1:5" x14ac:dyDescent="0.25">
      <c r="A708" s="676"/>
      <c r="B708" s="369" t="s">
        <v>1352</v>
      </c>
      <c r="C708" s="370" t="s">
        <v>400</v>
      </c>
      <c r="D708" s="404" t="s">
        <v>558</v>
      </c>
      <c r="E708" s="676"/>
    </row>
    <row r="709" spans="1:5" x14ac:dyDescent="0.25">
      <c r="A709" s="676"/>
      <c r="B709" s="367" t="s">
        <v>1352</v>
      </c>
      <c r="C709" s="371" t="s">
        <v>403</v>
      </c>
      <c r="D709" s="586" t="s">
        <v>478</v>
      </c>
      <c r="E709" s="676"/>
    </row>
    <row r="710" spans="1:5" x14ac:dyDescent="0.25">
      <c r="A710" s="676"/>
      <c r="B710" s="369" t="s">
        <v>1352</v>
      </c>
      <c r="C710" s="370" t="s">
        <v>404</v>
      </c>
      <c r="D710" s="404" t="s">
        <v>479</v>
      </c>
      <c r="E710" s="676"/>
    </row>
    <row r="711" spans="1:5" x14ac:dyDescent="0.25">
      <c r="A711" s="676"/>
      <c r="B711" s="367" t="s">
        <v>1352</v>
      </c>
      <c r="C711" s="371" t="s">
        <v>405</v>
      </c>
      <c r="D711" s="586" t="s">
        <v>480</v>
      </c>
      <c r="E711" s="676"/>
    </row>
    <row r="712" spans="1:5" ht="15.75" thickBot="1" x14ac:dyDescent="0.3">
      <c r="A712" s="676"/>
      <c r="B712" s="647" t="s">
        <v>1352</v>
      </c>
      <c r="C712" s="658" t="s">
        <v>406</v>
      </c>
      <c r="D712" s="659" t="s">
        <v>481</v>
      </c>
      <c r="E712" s="676"/>
    </row>
    <row r="713" spans="1:5" x14ac:dyDescent="0.25">
      <c r="A713" s="676"/>
      <c r="B713" s="6"/>
      <c r="C713" s="6"/>
      <c r="D713" s="6"/>
      <c r="E713" s="676"/>
    </row>
    <row r="714" spans="1:5" ht="16.5" thickBot="1" x14ac:dyDescent="0.3">
      <c r="A714" s="676"/>
      <c r="B714" s="389" t="s">
        <v>451</v>
      </c>
      <c r="C714" s="6"/>
      <c r="D714" s="6"/>
      <c r="E714" s="676"/>
    </row>
    <row r="715" spans="1:5" ht="16.5" thickBot="1" x14ac:dyDescent="0.3">
      <c r="A715" s="676"/>
      <c r="B715" s="365" t="s">
        <v>1193</v>
      </c>
      <c r="C715" s="366" t="s">
        <v>1445</v>
      </c>
      <c r="D715" s="6"/>
      <c r="E715" s="676"/>
    </row>
    <row r="716" spans="1:5" x14ac:dyDescent="0.25">
      <c r="A716" s="676"/>
      <c r="B716" s="674" t="s">
        <v>546</v>
      </c>
      <c r="C716" s="425">
        <v>26405</v>
      </c>
      <c r="D716" s="6"/>
      <c r="E716" s="676"/>
    </row>
    <row r="717" spans="1:5" x14ac:dyDescent="0.25">
      <c r="A717" s="676"/>
      <c r="B717" s="672" t="s">
        <v>544</v>
      </c>
      <c r="C717" s="673">
        <v>17064</v>
      </c>
      <c r="D717" s="6"/>
      <c r="E717" s="676"/>
    </row>
    <row r="718" spans="1:5" x14ac:dyDescent="0.25">
      <c r="A718" s="676"/>
      <c r="B718" s="412" t="s">
        <v>1465</v>
      </c>
      <c r="C718" s="425">
        <v>13969</v>
      </c>
      <c r="D718" s="6"/>
      <c r="E718" s="676"/>
    </row>
    <row r="719" spans="1:5" x14ac:dyDescent="0.25">
      <c r="A719" s="676"/>
      <c r="B719" s="672" t="s">
        <v>545</v>
      </c>
      <c r="C719" s="673">
        <v>9933</v>
      </c>
      <c r="D719" s="6"/>
      <c r="E719" s="676"/>
    </row>
    <row r="720" spans="1:5" x14ac:dyDescent="0.25">
      <c r="A720" s="676"/>
      <c r="B720" s="412" t="s">
        <v>998</v>
      </c>
      <c r="C720" s="425">
        <v>8002</v>
      </c>
      <c r="D720" s="6"/>
      <c r="E720" s="676"/>
    </row>
    <row r="721" spans="1:5" x14ac:dyDescent="0.25">
      <c r="A721" s="676"/>
      <c r="B721" s="660" t="s">
        <v>547</v>
      </c>
      <c r="C721" s="661">
        <v>4852</v>
      </c>
      <c r="D721" s="6"/>
      <c r="E721" s="676"/>
    </row>
    <row r="722" spans="1:5" x14ac:dyDescent="0.25">
      <c r="A722" s="676"/>
      <c r="B722" s="412" t="s">
        <v>1291</v>
      </c>
      <c r="C722" s="425">
        <v>4646</v>
      </c>
      <c r="D722" s="6"/>
      <c r="E722" s="676"/>
    </row>
    <row r="723" spans="1:5" x14ac:dyDescent="0.25">
      <c r="A723" s="676"/>
      <c r="B723" s="663" t="s">
        <v>1087</v>
      </c>
      <c r="C723" s="661">
        <v>2568</v>
      </c>
      <c r="D723" s="6"/>
      <c r="E723" s="676"/>
    </row>
    <row r="724" spans="1:5" x14ac:dyDescent="0.25">
      <c r="A724" s="676"/>
      <c r="B724" s="412" t="s">
        <v>548</v>
      </c>
      <c r="C724" s="425">
        <v>2387</v>
      </c>
      <c r="D724" s="6"/>
      <c r="E724" s="676"/>
    </row>
    <row r="725" spans="1:5" ht="15.75" thickBot="1" x14ac:dyDescent="0.3">
      <c r="A725" s="676"/>
      <c r="B725" s="664" t="s">
        <v>1089</v>
      </c>
      <c r="C725" s="662">
        <v>2197</v>
      </c>
      <c r="D725" s="6"/>
      <c r="E725" s="676"/>
    </row>
    <row r="726" spans="1:5" x14ac:dyDescent="0.25">
      <c r="A726" s="676"/>
      <c r="B726" s="481"/>
      <c r="C726" s="481"/>
      <c r="D726" s="481"/>
      <c r="E726" s="676"/>
    </row>
    <row r="729" spans="1:5" x14ac:dyDescent="0.25">
      <c r="A729" s="438"/>
      <c r="B729" s="439" t="s">
        <v>426</v>
      </c>
      <c r="C729" s="440"/>
      <c r="D729" s="440"/>
      <c r="E729" s="441"/>
    </row>
    <row r="730" spans="1:5" ht="16.5" thickBot="1" x14ac:dyDescent="0.3">
      <c r="A730" s="442"/>
      <c r="B730" s="389" t="s">
        <v>427</v>
      </c>
      <c r="C730" s="6"/>
      <c r="D730" s="6"/>
      <c r="E730" s="446"/>
    </row>
    <row r="731" spans="1:5" ht="16.5" thickBot="1" x14ac:dyDescent="0.3">
      <c r="A731" s="442"/>
      <c r="B731" s="365" t="s">
        <v>1403</v>
      </c>
      <c r="C731" s="366" t="s">
        <v>1373</v>
      </c>
      <c r="D731" s="366" t="s">
        <v>1195</v>
      </c>
      <c r="E731" s="446"/>
    </row>
    <row r="732" spans="1:5" x14ac:dyDescent="0.25">
      <c r="A732" s="442"/>
      <c r="B732" s="367" t="s">
        <v>902</v>
      </c>
      <c r="C732" s="368">
        <v>11857</v>
      </c>
      <c r="D732" s="586" t="s">
        <v>605</v>
      </c>
      <c r="E732" s="446"/>
    </row>
    <row r="733" spans="1:5" x14ac:dyDescent="0.25">
      <c r="A733" s="442"/>
      <c r="B733" s="369" t="s">
        <v>1278</v>
      </c>
      <c r="C733" s="415">
        <v>3258</v>
      </c>
      <c r="D733" s="404" t="s">
        <v>606</v>
      </c>
      <c r="E733" s="446"/>
    </row>
    <row r="734" spans="1:5" x14ac:dyDescent="0.25">
      <c r="A734" s="442"/>
      <c r="B734" s="367" t="s">
        <v>1093</v>
      </c>
      <c r="C734" s="368">
        <v>3217</v>
      </c>
      <c r="D734" s="586" t="s">
        <v>435</v>
      </c>
      <c r="E734" s="446"/>
    </row>
    <row r="735" spans="1:5" x14ac:dyDescent="0.25">
      <c r="A735" s="442"/>
      <c r="B735" s="369" t="s">
        <v>1461</v>
      </c>
      <c r="C735" s="415">
        <v>1895</v>
      </c>
      <c r="D735" s="404" t="s">
        <v>518</v>
      </c>
      <c r="E735" s="446"/>
    </row>
    <row r="736" spans="1:5" x14ac:dyDescent="0.25">
      <c r="A736" s="442"/>
      <c r="B736" s="367" t="s">
        <v>1093</v>
      </c>
      <c r="C736" s="668">
        <v>1889</v>
      </c>
      <c r="D736" s="586" t="s">
        <v>434</v>
      </c>
      <c r="E736" s="446"/>
    </row>
    <row r="737" spans="1:5" x14ac:dyDescent="0.25">
      <c r="A737" s="442"/>
      <c r="B737" s="651" t="s">
        <v>1093</v>
      </c>
      <c r="C737" s="669">
        <v>1630</v>
      </c>
      <c r="D737" s="618" t="s">
        <v>457</v>
      </c>
      <c r="E737" s="446"/>
    </row>
    <row r="738" spans="1:5" x14ac:dyDescent="0.25">
      <c r="A738" s="442"/>
      <c r="B738" s="367" t="s">
        <v>1278</v>
      </c>
      <c r="C738" s="668">
        <v>1220</v>
      </c>
      <c r="D738" s="586" t="s">
        <v>1079</v>
      </c>
      <c r="E738" s="446"/>
    </row>
    <row r="739" spans="1:5" x14ac:dyDescent="0.25">
      <c r="A739" s="442"/>
      <c r="B739" s="651" t="s">
        <v>1461</v>
      </c>
      <c r="C739" s="669">
        <v>1192</v>
      </c>
      <c r="D739" s="618" t="s">
        <v>459</v>
      </c>
      <c r="E739" s="446"/>
    </row>
    <row r="740" spans="1:5" x14ac:dyDescent="0.25">
      <c r="A740" s="442"/>
      <c r="B740" s="367" t="s">
        <v>1093</v>
      </c>
      <c r="C740" s="668">
        <v>760</v>
      </c>
      <c r="D740" s="586" t="s">
        <v>1044</v>
      </c>
      <c r="E740" s="446"/>
    </row>
    <row r="741" spans="1:5" ht="15.75" thickBot="1" x14ac:dyDescent="0.3">
      <c r="A741" s="442"/>
      <c r="B741" s="647" t="s">
        <v>1111</v>
      </c>
      <c r="C741" s="648">
        <v>748</v>
      </c>
      <c r="D741" s="650" t="s">
        <v>517</v>
      </c>
      <c r="E741" s="446"/>
    </row>
    <row r="742" spans="1:5" x14ac:dyDescent="0.25">
      <c r="A742" s="442"/>
      <c r="B742" s="375"/>
      <c r="C742" s="376"/>
      <c r="D742" s="377"/>
      <c r="E742" s="446"/>
    </row>
    <row r="743" spans="1:5" ht="16.5" thickBot="1" x14ac:dyDescent="0.3">
      <c r="A743" s="442"/>
      <c r="B743" s="389" t="s">
        <v>428</v>
      </c>
      <c r="C743" s="6"/>
      <c r="D743" s="6"/>
      <c r="E743" s="446"/>
    </row>
    <row r="744" spans="1:5" ht="16.5" thickBot="1" x14ac:dyDescent="0.3">
      <c r="A744" s="442"/>
      <c r="B744" s="365" t="s">
        <v>1410</v>
      </c>
      <c r="C744" s="607" t="s">
        <v>923</v>
      </c>
      <c r="D744" s="366" t="s">
        <v>1195</v>
      </c>
      <c r="E744" s="446"/>
    </row>
    <row r="745" spans="1:5" x14ac:dyDescent="0.25">
      <c r="A745" s="442"/>
      <c r="B745" s="608" t="s">
        <v>968</v>
      </c>
      <c r="C745" s="666" t="s">
        <v>366</v>
      </c>
      <c r="D745" s="586" t="s">
        <v>437</v>
      </c>
      <c r="E745" s="446"/>
    </row>
    <row r="746" spans="1:5" x14ac:dyDescent="0.25">
      <c r="A746" s="442"/>
      <c r="B746" s="605" t="s">
        <v>968</v>
      </c>
      <c r="C746" s="610" t="s">
        <v>367</v>
      </c>
      <c r="D746" s="404" t="s">
        <v>362</v>
      </c>
      <c r="E746" s="446"/>
    </row>
    <row r="747" spans="1:5" x14ac:dyDescent="0.25">
      <c r="A747" s="442"/>
      <c r="B747" s="604" t="s">
        <v>968</v>
      </c>
      <c r="C747" s="649" t="s">
        <v>368</v>
      </c>
      <c r="D747" s="586" t="s">
        <v>363</v>
      </c>
      <c r="E747" s="446"/>
    </row>
    <row r="748" spans="1:5" x14ac:dyDescent="0.25">
      <c r="A748" s="442"/>
      <c r="B748" s="605" t="s">
        <v>968</v>
      </c>
      <c r="C748" s="667" t="s">
        <v>369</v>
      </c>
      <c r="D748" s="404" t="s">
        <v>364</v>
      </c>
      <c r="E748" s="446"/>
    </row>
    <row r="749" spans="1:5" x14ac:dyDescent="0.25">
      <c r="A749" s="442"/>
      <c r="B749" s="604" t="s">
        <v>968</v>
      </c>
      <c r="C749" s="649" t="s">
        <v>370</v>
      </c>
      <c r="D749" s="586" t="s">
        <v>441</v>
      </c>
      <c r="E749" s="446"/>
    </row>
    <row r="750" spans="1:5" x14ac:dyDescent="0.25">
      <c r="A750" s="442"/>
      <c r="B750" s="616" t="s">
        <v>968</v>
      </c>
      <c r="C750" s="653" t="s">
        <v>371</v>
      </c>
      <c r="D750" s="618" t="s">
        <v>376</v>
      </c>
      <c r="E750" s="446"/>
    </row>
    <row r="751" spans="1:5" x14ac:dyDescent="0.25">
      <c r="A751" s="442"/>
      <c r="B751" s="604" t="s">
        <v>968</v>
      </c>
      <c r="C751" s="649" t="s">
        <v>372</v>
      </c>
      <c r="D751" s="586" t="s">
        <v>377</v>
      </c>
      <c r="E751" s="446"/>
    </row>
    <row r="752" spans="1:5" x14ac:dyDescent="0.25">
      <c r="A752" s="442"/>
      <c r="B752" s="652" t="s">
        <v>968</v>
      </c>
      <c r="C752" s="653" t="s">
        <v>373</v>
      </c>
      <c r="D752" s="618" t="s">
        <v>378</v>
      </c>
      <c r="E752" s="446"/>
    </row>
    <row r="753" spans="1:5" x14ac:dyDescent="0.25">
      <c r="A753" s="442"/>
      <c r="B753" s="603" t="s">
        <v>968</v>
      </c>
      <c r="C753" s="649" t="s">
        <v>453</v>
      </c>
      <c r="D753" s="586" t="s">
        <v>379</v>
      </c>
      <c r="E753" s="446"/>
    </row>
    <row r="754" spans="1:5" ht="15.75" thickBot="1" x14ac:dyDescent="0.3">
      <c r="A754" s="442"/>
      <c r="B754" s="654" t="s">
        <v>968</v>
      </c>
      <c r="C754" s="655" t="s">
        <v>375</v>
      </c>
      <c r="D754" s="656" t="s">
        <v>380</v>
      </c>
      <c r="E754" s="446"/>
    </row>
    <row r="755" spans="1:5" x14ac:dyDescent="0.25">
      <c r="A755" s="442"/>
      <c r="B755" s="6"/>
      <c r="C755" s="665"/>
      <c r="D755" s="6"/>
      <c r="E755" s="446"/>
    </row>
    <row r="756" spans="1:5" ht="16.5" thickBot="1" x14ac:dyDescent="0.3">
      <c r="A756" s="442"/>
      <c r="B756" s="389" t="s">
        <v>513</v>
      </c>
      <c r="C756" s="6"/>
      <c r="D756" s="6"/>
      <c r="E756" s="446"/>
    </row>
    <row r="757" spans="1:5" ht="16.5" thickBot="1" x14ac:dyDescent="0.3">
      <c r="A757" s="442"/>
      <c r="B757" s="365" t="s">
        <v>1403</v>
      </c>
      <c r="C757" s="606" t="s">
        <v>1218</v>
      </c>
      <c r="D757" s="366" t="s">
        <v>1195</v>
      </c>
      <c r="E757" s="446"/>
    </row>
    <row r="758" spans="1:5" x14ac:dyDescent="0.25">
      <c r="A758" s="442"/>
      <c r="B758" s="679" t="s">
        <v>1114</v>
      </c>
      <c r="C758" s="614">
        <v>1433</v>
      </c>
      <c r="D758" s="678" t="s">
        <v>381</v>
      </c>
      <c r="E758" s="446"/>
    </row>
    <row r="759" spans="1:5" x14ac:dyDescent="0.25">
      <c r="A759" s="442"/>
      <c r="B759" s="616" t="s">
        <v>1114</v>
      </c>
      <c r="C759" s="617">
        <v>1295</v>
      </c>
      <c r="D759" s="618" t="s">
        <v>382</v>
      </c>
      <c r="E759" s="446"/>
    </row>
    <row r="760" spans="1:5" x14ac:dyDescent="0.25">
      <c r="A760" s="442"/>
      <c r="B760" s="619" t="s">
        <v>1114</v>
      </c>
      <c r="C760" s="620">
        <v>909</v>
      </c>
      <c r="D760" s="621" t="s">
        <v>383</v>
      </c>
      <c r="E760" s="446"/>
    </row>
    <row r="761" spans="1:5" x14ac:dyDescent="0.25">
      <c r="A761" s="442"/>
      <c r="B761" s="622" t="s">
        <v>1114</v>
      </c>
      <c r="C761" s="623">
        <v>655</v>
      </c>
      <c r="D761" s="404" t="s">
        <v>382</v>
      </c>
      <c r="E761" s="446"/>
    </row>
    <row r="762" spans="1:5" x14ac:dyDescent="0.25">
      <c r="A762" s="442"/>
      <c r="B762" s="619" t="s">
        <v>1114</v>
      </c>
      <c r="C762" s="620">
        <v>651</v>
      </c>
      <c r="D762" s="621" t="s">
        <v>384</v>
      </c>
      <c r="E762" s="446"/>
    </row>
    <row r="763" spans="1:5" x14ac:dyDescent="0.25">
      <c r="A763" s="442"/>
      <c r="B763" s="375" t="s">
        <v>1114</v>
      </c>
      <c r="C763" s="623">
        <v>518</v>
      </c>
      <c r="D763" s="624" t="s">
        <v>385</v>
      </c>
      <c r="E763" s="446"/>
    </row>
    <row r="764" spans="1:5" x14ac:dyDescent="0.25">
      <c r="A764" s="442"/>
      <c r="B764" s="619" t="s">
        <v>1114</v>
      </c>
      <c r="C764" s="620">
        <v>394</v>
      </c>
      <c r="D764" s="621" t="s">
        <v>386</v>
      </c>
      <c r="E764" s="446"/>
    </row>
    <row r="765" spans="1:5" x14ac:dyDescent="0.25">
      <c r="A765" s="442"/>
      <c r="B765" s="375" t="s">
        <v>1114</v>
      </c>
      <c r="C765" s="623">
        <v>386</v>
      </c>
      <c r="D765" s="624" t="s">
        <v>387</v>
      </c>
      <c r="E765" s="446"/>
    </row>
    <row r="766" spans="1:5" x14ac:dyDescent="0.25">
      <c r="A766" s="442"/>
      <c r="B766" s="619" t="s">
        <v>1114</v>
      </c>
      <c r="C766" s="620">
        <v>302</v>
      </c>
      <c r="D766" s="621" t="s">
        <v>462</v>
      </c>
      <c r="E766" s="446"/>
    </row>
    <row r="767" spans="1:5" ht="15.75" thickBot="1" x14ac:dyDescent="0.3">
      <c r="A767" s="442"/>
      <c r="B767" s="654" t="s">
        <v>1114</v>
      </c>
      <c r="C767" s="657">
        <v>280</v>
      </c>
      <c r="D767" s="656" t="s">
        <v>463</v>
      </c>
      <c r="E767" s="446"/>
    </row>
    <row r="768" spans="1:5" x14ac:dyDescent="0.25">
      <c r="A768" s="442"/>
      <c r="B768" s="6"/>
      <c r="C768" s="6"/>
      <c r="D768" s="6"/>
      <c r="E768" s="446"/>
    </row>
    <row r="769" spans="1:5" ht="16.5" thickBot="1" x14ac:dyDescent="0.3">
      <c r="A769" s="442"/>
      <c r="B769" s="389" t="s">
        <v>514</v>
      </c>
      <c r="C769" s="6"/>
      <c r="D769" s="6"/>
      <c r="E769" s="446"/>
    </row>
    <row r="770" spans="1:5" ht="16.5" thickBot="1" x14ac:dyDescent="0.3">
      <c r="A770" s="442"/>
      <c r="B770" s="365" t="s">
        <v>1221</v>
      </c>
      <c r="C770" s="366" t="s">
        <v>586</v>
      </c>
      <c r="D770" s="366" t="s">
        <v>1220</v>
      </c>
      <c r="E770" s="446"/>
    </row>
    <row r="771" spans="1:5" x14ac:dyDescent="0.25">
      <c r="A771" s="442"/>
      <c r="B771" s="367" t="s">
        <v>1352</v>
      </c>
      <c r="C771" s="368" t="s">
        <v>391</v>
      </c>
      <c r="D771" s="621" t="s">
        <v>464</v>
      </c>
      <c r="E771" s="446"/>
    </row>
    <row r="772" spans="1:5" x14ac:dyDescent="0.25">
      <c r="A772" s="442"/>
      <c r="B772" s="369" t="s">
        <v>1352</v>
      </c>
      <c r="C772" s="370" t="s">
        <v>470</v>
      </c>
      <c r="D772" s="404" t="s">
        <v>465</v>
      </c>
      <c r="E772" s="446"/>
    </row>
    <row r="773" spans="1:5" x14ac:dyDescent="0.25">
      <c r="A773" s="442"/>
      <c r="B773" s="367" t="s">
        <v>1352</v>
      </c>
      <c r="C773" s="371" t="s">
        <v>471</v>
      </c>
      <c r="D773" s="621" t="s">
        <v>466</v>
      </c>
      <c r="E773" s="446"/>
    </row>
    <row r="774" spans="1:5" x14ac:dyDescent="0.25">
      <c r="A774" s="443"/>
      <c r="B774" s="369" t="s">
        <v>1352</v>
      </c>
      <c r="C774" s="370" t="s">
        <v>556</v>
      </c>
      <c r="D774" s="404" t="s">
        <v>467</v>
      </c>
      <c r="E774" s="445"/>
    </row>
    <row r="775" spans="1:5" x14ac:dyDescent="0.25">
      <c r="A775" s="677"/>
      <c r="B775" s="367" t="s">
        <v>1352</v>
      </c>
      <c r="C775" s="371" t="s">
        <v>557</v>
      </c>
      <c r="D775" s="621" t="s">
        <v>389</v>
      </c>
      <c r="E775" s="677"/>
    </row>
    <row r="776" spans="1:5" x14ac:dyDescent="0.25">
      <c r="A776" s="677"/>
      <c r="B776" s="369" t="s">
        <v>1352</v>
      </c>
      <c r="C776" s="370" t="s">
        <v>472</v>
      </c>
      <c r="D776" s="404" t="s">
        <v>390</v>
      </c>
      <c r="E776" s="677"/>
    </row>
    <row r="777" spans="1:5" x14ac:dyDescent="0.25">
      <c r="A777" s="677"/>
      <c r="B777" s="367" t="s">
        <v>1352</v>
      </c>
      <c r="C777" s="371" t="s">
        <v>473</v>
      </c>
      <c r="D777" s="621" t="s">
        <v>476</v>
      </c>
      <c r="E777" s="677"/>
    </row>
    <row r="778" spans="1:5" x14ac:dyDescent="0.25">
      <c r="A778" s="677"/>
      <c r="B778" s="369" t="s">
        <v>1352</v>
      </c>
      <c r="C778" s="370" t="s">
        <v>474</v>
      </c>
      <c r="D778" s="404" t="s">
        <v>477</v>
      </c>
      <c r="E778" s="677"/>
    </row>
    <row r="779" spans="1:5" x14ac:dyDescent="0.25">
      <c r="A779" s="677"/>
      <c r="B779" s="367" t="s">
        <v>1352</v>
      </c>
      <c r="C779" s="371" t="s">
        <v>475</v>
      </c>
      <c r="D779" s="621" t="s">
        <v>395</v>
      </c>
      <c r="E779" s="677"/>
    </row>
    <row r="780" spans="1:5" ht="15.75" thickBot="1" x14ac:dyDescent="0.3">
      <c r="A780" s="677"/>
      <c r="B780" s="647" t="s">
        <v>1352</v>
      </c>
      <c r="C780" s="658" t="s">
        <v>475</v>
      </c>
      <c r="D780" s="659" t="s">
        <v>396</v>
      </c>
      <c r="E780" s="677"/>
    </row>
    <row r="781" spans="1:5" x14ac:dyDescent="0.25">
      <c r="A781" s="677"/>
      <c r="B781" s="6"/>
      <c r="C781" s="6"/>
      <c r="D781" s="6"/>
      <c r="E781" s="677"/>
    </row>
    <row r="782" spans="1:5" ht="16.5" thickBot="1" x14ac:dyDescent="0.3">
      <c r="A782" s="677"/>
      <c r="B782" s="389" t="s">
        <v>604</v>
      </c>
      <c r="C782" s="6"/>
      <c r="D782" s="6"/>
      <c r="E782" s="677"/>
    </row>
    <row r="783" spans="1:5" ht="16.5" thickBot="1" x14ac:dyDescent="0.3">
      <c r="A783" s="677"/>
      <c r="B783" s="365" t="s">
        <v>1193</v>
      </c>
      <c r="C783" s="366" t="s">
        <v>1445</v>
      </c>
      <c r="D783" s="6"/>
      <c r="E783" s="677"/>
    </row>
    <row r="784" spans="1:5" x14ac:dyDescent="0.25">
      <c r="A784" s="677"/>
      <c r="B784" s="680" t="s">
        <v>746</v>
      </c>
      <c r="C784" s="425">
        <v>15846</v>
      </c>
      <c r="D784" s="6"/>
      <c r="E784" s="677"/>
    </row>
    <row r="785" spans="1:5" x14ac:dyDescent="0.25">
      <c r="A785" s="677"/>
      <c r="B785" s="672" t="s">
        <v>1465</v>
      </c>
      <c r="C785" s="673">
        <v>13905</v>
      </c>
      <c r="D785" s="6"/>
      <c r="E785" s="677"/>
    </row>
    <row r="786" spans="1:5" x14ac:dyDescent="0.25">
      <c r="A786" s="677"/>
      <c r="B786" s="412" t="s">
        <v>1109</v>
      </c>
      <c r="C786" s="425">
        <v>10050</v>
      </c>
      <c r="D786" s="6"/>
      <c r="E786" s="677"/>
    </row>
    <row r="787" spans="1:5" x14ac:dyDescent="0.25">
      <c r="A787" s="677"/>
      <c r="B787" s="672" t="s">
        <v>1163</v>
      </c>
      <c r="C787" s="673">
        <v>9671</v>
      </c>
      <c r="D787" s="6"/>
      <c r="E787" s="677"/>
    </row>
    <row r="788" spans="1:5" x14ac:dyDescent="0.25">
      <c r="A788" s="677"/>
      <c r="B788" s="412" t="s">
        <v>397</v>
      </c>
      <c r="C788" s="425">
        <v>7816</v>
      </c>
      <c r="D788" s="6"/>
      <c r="E788" s="677"/>
    </row>
    <row r="789" spans="1:5" x14ac:dyDescent="0.25">
      <c r="A789" s="677"/>
      <c r="B789" s="660" t="s">
        <v>998</v>
      </c>
      <c r="C789" s="661">
        <v>7254</v>
      </c>
      <c r="D789" s="6"/>
      <c r="E789" s="677"/>
    </row>
    <row r="790" spans="1:5" x14ac:dyDescent="0.25">
      <c r="A790" s="677"/>
      <c r="B790" s="412" t="s">
        <v>1089</v>
      </c>
      <c r="C790" s="425">
        <v>5482</v>
      </c>
      <c r="D790" s="6"/>
      <c r="E790" s="677"/>
    </row>
    <row r="791" spans="1:5" x14ac:dyDescent="0.25">
      <c r="A791" s="677"/>
      <c r="B791" s="663" t="s">
        <v>324</v>
      </c>
      <c r="C791" s="661">
        <v>3286</v>
      </c>
      <c r="D791" s="6"/>
      <c r="E791" s="677"/>
    </row>
    <row r="792" spans="1:5" x14ac:dyDescent="0.25">
      <c r="A792" s="677"/>
      <c r="B792" s="412" t="s">
        <v>999</v>
      </c>
      <c r="C792" s="425">
        <v>2974</v>
      </c>
      <c r="D792" s="6"/>
      <c r="E792" s="677"/>
    </row>
    <row r="793" spans="1:5" ht="15.75" thickBot="1" x14ac:dyDescent="0.3">
      <c r="A793" s="677"/>
      <c r="B793" s="664" t="s">
        <v>325</v>
      </c>
      <c r="C793" s="662">
        <v>2784</v>
      </c>
      <c r="D793" s="6"/>
      <c r="E793" s="677"/>
    </row>
    <row r="794" spans="1:5" x14ac:dyDescent="0.25">
      <c r="A794" s="677"/>
      <c r="B794" s="444"/>
      <c r="C794" s="444"/>
      <c r="D794" s="444"/>
      <c r="E794" s="677"/>
    </row>
    <row r="797" spans="1:5" x14ac:dyDescent="0.25">
      <c r="A797" s="681"/>
      <c r="B797" s="682" t="s">
        <v>326</v>
      </c>
      <c r="C797" s="683"/>
      <c r="D797" s="683"/>
      <c r="E797" s="684"/>
    </row>
    <row r="798" spans="1:5" ht="16.5" thickBot="1" x14ac:dyDescent="0.3">
      <c r="A798" s="685"/>
      <c r="B798" s="389" t="s">
        <v>327</v>
      </c>
      <c r="C798" s="6"/>
      <c r="D798" s="6"/>
      <c r="E798" s="689"/>
    </row>
    <row r="799" spans="1:5" ht="16.5" thickBot="1" x14ac:dyDescent="0.3">
      <c r="A799" s="685"/>
      <c r="B799" s="365" t="s">
        <v>1403</v>
      </c>
      <c r="C799" s="366" t="s">
        <v>1373</v>
      </c>
      <c r="D799" s="366" t="s">
        <v>1195</v>
      </c>
      <c r="E799" s="689"/>
    </row>
    <row r="800" spans="1:5" x14ac:dyDescent="0.25">
      <c r="A800" s="685"/>
      <c r="B800" s="367" t="s">
        <v>1093</v>
      </c>
      <c r="C800" s="368">
        <v>1185</v>
      </c>
      <c r="D800" s="586" t="s">
        <v>334</v>
      </c>
      <c r="E800" s="689"/>
    </row>
    <row r="801" spans="1:5" x14ac:dyDescent="0.25">
      <c r="A801" s="685"/>
      <c r="B801" s="369" t="s">
        <v>1093</v>
      </c>
      <c r="C801" s="415">
        <v>1155</v>
      </c>
      <c r="D801" s="404" t="s">
        <v>335</v>
      </c>
      <c r="E801" s="689"/>
    </row>
    <row r="802" spans="1:5" x14ac:dyDescent="0.25">
      <c r="A802" s="685"/>
      <c r="B802" s="367" t="s">
        <v>1278</v>
      </c>
      <c r="C802" s="368">
        <v>1035</v>
      </c>
      <c r="D802" s="586" t="s">
        <v>1079</v>
      </c>
      <c r="E802" s="689"/>
    </row>
    <row r="803" spans="1:5" x14ac:dyDescent="0.25">
      <c r="A803" s="685"/>
      <c r="B803" s="369" t="s">
        <v>1093</v>
      </c>
      <c r="C803" s="415">
        <v>932</v>
      </c>
      <c r="D803" s="404" t="s">
        <v>1044</v>
      </c>
      <c r="E803" s="689"/>
    </row>
    <row r="804" spans="1:5" x14ac:dyDescent="0.25">
      <c r="A804" s="685"/>
      <c r="B804" s="367" t="s">
        <v>1278</v>
      </c>
      <c r="C804" s="668">
        <v>801</v>
      </c>
      <c r="D804" s="586" t="s">
        <v>333</v>
      </c>
      <c r="E804" s="689"/>
    </row>
    <row r="805" spans="1:5" x14ac:dyDescent="0.25">
      <c r="A805" s="685"/>
      <c r="B805" s="651" t="s">
        <v>902</v>
      </c>
      <c r="C805" s="669">
        <v>799</v>
      </c>
      <c r="D805" s="618" t="s">
        <v>414</v>
      </c>
      <c r="E805" s="689"/>
    </row>
    <row r="806" spans="1:5" x14ac:dyDescent="0.25">
      <c r="A806" s="685"/>
      <c r="B806" s="367" t="s">
        <v>1093</v>
      </c>
      <c r="C806" s="668">
        <v>749</v>
      </c>
      <c r="D806" s="586" t="s">
        <v>336</v>
      </c>
      <c r="E806" s="689"/>
    </row>
    <row r="807" spans="1:5" x14ac:dyDescent="0.25">
      <c r="A807" s="685"/>
      <c r="B807" s="651" t="s">
        <v>1278</v>
      </c>
      <c r="C807" s="669">
        <v>691</v>
      </c>
      <c r="D807" s="618" t="s">
        <v>332</v>
      </c>
      <c r="E807" s="689"/>
    </row>
    <row r="808" spans="1:5" x14ac:dyDescent="0.25">
      <c r="A808" s="685"/>
      <c r="B808" s="367" t="s">
        <v>1042</v>
      </c>
      <c r="C808" s="668">
        <v>649</v>
      </c>
      <c r="D808" s="586" t="s">
        <v>340</v>
      </c>
      <c r="E808" s="689"/>
    </row>
    <row r="809" spans="1:5" ht="15.75" thickBot="1" x14ac:dyDescent="0.3">
      <c r="A809" s="685"/>
      <c r="B809" s="647" t="s">
        <v>1278</v>
      </c>
      <c r="C809" s="648">
        <v>498</v>
      </c>
      <c r="D809" s="650" t="s">
        <v>1085</v>
      </c>
      <c r="E809" s="689"/>
    </row>
    <row r="810" spans="1:5" x14ac:dyDescent="0.25">
      <c r="A810" s="685"/>
      <c r="B810" s="375"/>
      <c r="C810" s="376"/>
      <c r="D810" s="377"/>
      <c r="E810" s="689"/>
    </row>
    <row r="811" spans="1:5" ht="16.5" thickBot="1" x14ac:dyDescent="0.3">
      <c r="A811" s="685"/>
      <c r="B811" s="389" t="s">
        <v>401</v>
      </c>
      <c r="C811" s="6"/>
      <c r="D811" s="6"/>
      <c r="E811" s="689"/>
    </row>
    <row r="812" spans="1:5" ht="16.5" thickBot="1" x14ac:dyDescent="0.3">
      <c r="A812" s="685"/>
      <c r="B812" s="365" t="s">
        <v>1410</v>
      </c>
      <c r="C812" s="607" t="s">
        <v>923</v>
      </c>
      <c r="D812" s="366" t="s">
        <v>1195</v>
      </c>
      <c r="E812" s="689"/>
    </row>
    <row r="813" spans="1:5" x14ac:dyDescent="0.25">
      <c r="A813" s="685"/>
      <c r="B813" s="608" t="s">
        <v>1119</v>
      </c>
      <c r="C813" s="666" t="s">
        <v>429</v>
      </c>
      <c r="D813" s="586" t="s">
        <v>353</v>
      </c>
      <c r="E813" s="689"/>
    </row>
    <row r="814" spans="1:5" x14ac:dyDescent="0.25">
      <c r="A814" s="685"/>
      <c r="B814" s="605" t="s">
        <v>1119</v>
      </c>
      <c r="C814" s="610" t="s">
        <v>360</v>
      </c>
      <c r="D814" s="404" t="s">
        <v>433</v>
      </c>
      <c r="E814" s="689"/>
    </row>
    <row r="815" spans="1:5" x14ac:dyDescent="0.25">
      <c r="A815" s="685"/>
      <c r="B815" s="604" t="s">
        <v>1119</v>
      </c>
      <c r="C815" s="649" t="s">
        <v>354</v>
      </c>
      <c r="D815" s="586" t="s">
        <v>515</v>
      </c>
      <c r="E815" s="689"/>
    </row>
    <row r="816" spans="1:5" x14ac:dyDescent="0.25">
      <c r="A816" s="685"/>
      <c r="B816" s="605" t="s">
        <v>1119</v>
      </c>
      <c r="C816" s="667" t="s">
        <v>347</v>
      </c>
      <c r="D816" s="404" t="s">
        <v>348</v>
      </c>
      <c r="E816" s="689"/>
    </row>
    <row r="817" spans="1:5" x14ac:dyDescent="0.25">
      <c r="A817" s="685"/>
      <c r="B817" s="604" t="s">
        <v>1119</v>
      </c>
      <c r="C817" s="649" t="s">
        <v>516</v>
      </c>
      <c r="D817" s="586" t="s">
        <v>430</v>
      </c>
      <c r="E817" s="689"/>
    </row>
    <row r="818" spans="1:5" x14ac:dyDescent="0.25">
      <c r="A818" s="685"/>
      <c r="B818" s="616" t="s">
        <v>1119</v>
      </c>
      <c r="C818" s="653" t="s">
        <v>425</v>
      </c>
      <c r="D818" s="618" t="s">
        <v>352</v>
      </c>
      <c r="E818" s="689"/>
    </row>
    <row r="819" spans="1:5" x14ac:dyDescent="0.25">
      <c r="A819" s="685"/>
      <c r="B819" s="604" t="s">
        <v>1119</v>
      </c>
      <c r="C819" s="649" t="s">
        <v>423</v>
      </c>
      <c r="D819" s="586" t="s">
        <v>424</v>
      </c>
      <c r="E819" s="689"/>
    </row>
    <row r="820" spans="1:5" x14ac:dyDescent="0.25">
      <c r="A820" s="685"/>
      <c r="B820" s="652" t="s">
        <v>1119</v>
      </c>
      <c r="C820" s="653" t="s">
        <v>349</v>
      </c>
      <c r="D820" s="618" t="s">
        <v>422</v>
      </c>
      <c r="E820" s="689"/>
    </row>
    <row r="821" spans="1:5" x14ac:dyDescent="0.25">
      <c r="A821" s="685"/>
      <c r="B821" s="603" t="s">
        <v>1119</v>
      </c>
      <c r="C821" s="649" t="s">
        <v>431</v>
      </c>
      <c r="D821" s="586" t="s">
        <v>432</v>
      </c>
      <c r="E821" s="689"/>
    </row>
    <row r="822" spans="1:5" ht="15.75" thickBot="1" x14ac:dyDescent="0.3">
      <c r="A822" s="685"/>
      <c r="B822" s="654" t="s">
        <v>968</v>
      </c>
      <c r="C822" s="655" t="s">
        <v>361</v>
      </c>
      <c r="D822" s="656" t="s">
        <v>292</v>
      </c>
      <c r="E822" s="689"/>
    </row>
    <row r="823" spans="1:5" x14ac:dyDescent="0.25">
      <c r="A823" s="685"/>
      <c r="B823" s="6"/>
      <c r="C823" s="665"/>
      <c r="D823" s="6"/>
      <c r="E823" s="689"/>
    </row>
    <row r="824" spans="1:5" ht="16.5" thickBot="1" x14ac:dyDescent="0.3">
      <c r="A824" s="685"/>
      <c r="B824" s="389" t="s">
        <v>402</v>
      </c>
      <c r="C824" s="6"/>
      <c r="D824" s="6"/>
      <c r="E824" s="689"/>
    </row>
    <row r="825" spans="1:5" ht="16.5" thickBot="1" x14ac:dyDescent="0.3">
      <c r="A825" s="685"/>
      <c r="B825" s="365" t="s">
        <v>1403</v>
      </c>
      <c r="C825" s="606" t="s">
        <v>1218</v>
      </c>
      <c r="D825" s="366" t="s">
        <v>1195</v>
      </c>
      <c r="E825" s="689"/>
    </row>
    <row r="826" spans="1:5" x14ac:dyDescent="0.25">
      <c r="A826" s="685"/>
      <c r="B826" s="679" t="s">
        <v>342</v>
      </c>
      <c r="C826" s="614">
        <v>1059</v>
      </c>
      <c r="D826" s="678" t="s">
        <v>343</v>
      </c>
      <c r="E826" s="689"/>
    </row>
    <row r="827" spans="1:5" x14ac:dyDescent="0.25">
      <c r="A827" s="685"/>
      <c r="B827" s="616" t="s">
        <v>1114</v>
      </c>
      <c r="C827" s="617">
        <v>917</v>
      </c>
      <c r="D827" s="618" t="s">
        <v>298</v>
      </c>
      <c r="E827" s="689"/>
    </row>
    <row r="828" spans="1:5" x14ac:dyDescent="0.25">
      <c r="A828" s="685"/>
      <c r="B828" s="619" t="s">
        <v>1240</v>
      </c>
      <c r="C828" s="620">
        <v>820</v>
      </c>
      <c r="D828" s="621" t="s">
        <v>344</v>
      </c>
      <c r="E828" s="689"/>
    </row>
    <row r="829" spans="1:5" x14ac:dyDescent="0.25">
      <c r="A829" s="685"/>
      <c r="B829" s="622" t="s">
        <v>1240</v>
      </c>
      <c r="C829" s="623">
        <v>747</v>
      </c>
      <c r="D829" s="404" t="s">
        <v>297</v>
      </c>
      <c r="E829" s="689"/>
    </row>
    <row r="830" spans="1:5" x14ac:dyDescent="0.25">
      <c r="A830" s="685"/>
      <c r="B830" s="619" t="s">
        <v>342</v>
      </c>
      <c r="C830" s="620">
        <v>367</v>
      </c>
      <c r="D830" s="621" t="s">
        <v>296</v>
      </c>
      <c r="E830" s="689"/>
    </row>
    <row r="831" spans="1:5" x14ac:dyDescent="0.25">
      <c r="A831" s="685"/>
      <c r="B831" s="375" t="s">
        <v>1283</v>
      </c>
      <c r="C831" s="623">
        <v>229</v>
      </c>
      <c r="D831" s="624" t="s">
        <v>295</v>
      </c>
      <c r="E831" s="689"/>
    </row>
    <row r="832" spans="1:5" x14ac:dyDescent="0.25">
      <c r="A832" s="685"/>
      <c r="B832" s="619" t="s">
        <v>1114</v>
      </c>
      <c r="C832" s="620">
        <v>254</v>
      </c>
      <c r="D832" s="621" t="s">
        <v>293</v>
      </c>
      <c r="E832" s="689"/>
    </row>
    <row r="833" spans="1:5" x14ac:dyDescent="0.25">
      <c r="A833" s="685"/>
      <c r="B833" s="375" t="s">
        <v>1114</v>
      </c>
      <c r="C833" s="623">
        <v>249</v>
      </c>
      <c r="D833" s="624" t="s">
        <v>294</v>
      </c>
      <c r="E833" s="689"/>
    </row>
    <row r="834" spans="1:5" x14ac:dyDescent="0.25">
      <c r="A834" s="685"/>
      <c r="B834" s="619" t="s">
        <v>1421</v>
      </c>
      <c r="C834" s="620">
        <v>229</v>
      </c>
      <c r="D834" s="621" t="s">
        <v>365</v>
      </c>
      <c r="E834" s="689"/>
    </row>
    <row r="835" spans="1:5" ht="15.75" thickBot="1" x14ac:dyDescent="0.3">
      <c r="A835" s="685"/>
      <c r="B835" s="654" t="s">
        <v>436</v>
      </c>
      <c r="C835" s="657">
        <v>222</v>
      </c>
      <c r="D835" s="656" t="s">
        <v>209</v>
      </c>
      <c r="E835" s="689"/>
    </row>
    <row r="836" spans="1:5" x14ac:dyDescent="0.25">
      <c r="A836" s="685"/>
      <c r="B836" s="6"/>
      <c r="C836" s="6"/>
      <c r="D836" s="6"/>
      <c r="E836" s="689"/>
    </row>
    <row r="837" spans="1:5" ht="16.5" thickBot="1" x14ac:dyDescent="0.3">
      <c r="A837" s="685"/>
      <c r="B837" s="389" t="s">
        <v>328</v>
      </c>
      <c r="C837" s="6"/>
      <c r="D837" s="6"/>
      <c r="E837" s="689"/>
    </row>
    <row r="838" spans="1:5" ht="16.5" thickBot="1" x14ac:dyDescent="0.3">
      <c r="A838" s="685"/>
      <c r="B838" s="365" t="s">
        <v>1221</v>
      </c>
      <c r="C838" s="366" t="s">
        <v>586</v>
      </c>
      <c r="D838" s="366" t="s">
        <v>1220</v>
      </c>
      <c r="E838" s="689"/>
    </row>
    <row r="839" spans="1:5" x14ac:dyDescent="0.25">
      <c r="A839" s="685"/>
      <c r="B839" s="367" t="s">
        <v>1352</v>
      </c>
      <c r="C839" s="368" t="s">
        <v>243</v>
      </c>
      <c r="D839" s="621" t="s">
        <v>299</v>
      </c>
      <c r="E839" s="689"/>
    </row>
    <row r="840" spans="1:5" x14ac:dyDescent="0.25">
      <c r="A840" s="685"/>
      <c r="B840" s="369" t="s">
        <v>1352</v>
      </c>
      <c r="C840" s="370" t="s">
        <v>323</v>
      </c>
      <c r="D840" s="404" t="s">
        <v>374</v>
      </c>
      <c r="E840" s="689"/>
    </row>
    <row r="841" spans="1:5" x14ac:dyDescent="0.25">
      <c r="A841" s="685"/>
      <c r="B841" s="367" t="s">
        <v>1352</v>
      </c>
      <c r="C841" s="371" t="s">
        <v>244</v>
      </c>
      <c r="D841" s="621" t="s">
        <v>303</v>
      </c>
      <c r="E841" s="689"/>
    </row>
    <row r="842" spans="1:5" x14ac:dyDescent="0.25">
      <c r="A842" s="686"/>
      <c r="B842" s="369" t="s">
        <v>1352</v>
      </c>
      <c r="C842" s="370" t="s">
        <v>245</v>
      </c>
      <c r="D842" s="404" t="s">
        <v>304</v>
      </c>
      <c r="E842" s="690"/>
    </row>
    <row r="843" spans="1:5" x14ac:dyDescent="0.25">
      <c r="A843" s="687"/>
      <c r="B843" s="367" t="s">
        <v>1352</v>
      </c>
      <c r="C843" s="371" t="s">
        <v>246</v>
      </c>
      <c r="D843" s="621" t="s">
        <v>305</v>
      </c>
      <c r="E843" s="687"/>
    </row>
    <row r="844" spans="1:5" x14ac:dyDescent="0.25">
      <c r="A844" s="687"/>
      <c r="B844" s="369" t="s">
        <v>1352</v>
      </c>
      <c r="C844" s="370" t="s">
        <v>247</v>
      </c>
      <c r="D844" s="404" t="s">
        <v>388</v>
      </c>
      <c r="E844" s="687"/>
    </row>
    <row r="845" spans="1:5" x14ac:dyDescent="0.25">
      <c r="A845" s="687"/>
      <c r="B845" s="367" t="s">
        <v>1352</v>
      </c>
      <c r="C845" s="371" t="s">
        <v>248</v>
      </c>
      <c r="D845" s="621" t="s">
        <v>312</v>
      </c>
      <c r="E845" s="687"/>
    </row>
    <row r="846" spans="1:5" x14ac:dyDescent="0.25">
      <c r="A846" s="687"/>
      <c r="B846" s="369" t="s">
        <v>1352</v>
      </c>
      <c r="C846" s="370" t="s">
        <v>155</v>
      </c>
      <c r="D846" s="404" t="s">
        <v>392</v>
      </c>
      <c r="E846" s="687"/>
    </row>
    <row r="847" spans="1:5" x14ac:dyDescent="0.25">
      <c r="A847" s="687"/>
      <c r="B847" s="367" t="s">
        <v>1352</v>
      </c>
      <c r="C847" s="371" t="s">
        <v>249</v>
      </c>
      <c r="D847" s="621" t="s">
        <v>393</v>
      </c>
      <c r="E847" s="687"/>
    </row>
    <row r="848" spans="1:5" ht="15.75" thickBot="1" x14ac:dyDescent="0.3">
      <c r="A848" s="687"/>
      <c r="B848" s="647" t="s">
        <v>1352</v>
      </c>
      <c r="C848" s="658" t="s">
        <v>250</v>
      </c>
      <c r="D848" s="659" t="s">
        <v>394</v>
      </c>
      <c r="E848" s="687"/>
    </row>
    <row r="849" spans="1:5" x14ac:dyDescent="0.25">
      <c r="A849" s="687"/>
      <c r="B849" s="6"/>
      <c r="C849" s="6"/>
      <c r="D849" s="6"/>
      <c r="E849" s="687"/>
    </row>
    <row r="850" spans="1:5" ht="16.5" thickBot="1" x14ac:dyDescent="0.3">
      <c r="A850" s="687"/>
      <c r="B850" s="389" t="s">
        <v>329</v>
      </c>
      <c r="C850" s="6"/>
      <c r="D850" s="6"/>
      <c r="E850" s="687"/>
    </row>
    <row r="851" spans="1:5" ht="16.5" thickBot="1" x14ac:dyDescent="0.3">
      <c r="A851" s="687"/>
      <c r="B851" s="365" t="s">
        <v>1193</v>
      </c>
      <c r="C851" s="366" t="s">
        <v>1445</v>
      </c>
      <c r="D851" s="6"/>
      <c r="E851" s="687"/>
    </row>
    <row r="852" spans="1:5" x14ac:dyDescent="0.25">
      <c r="A852" s="687"/>
      <c r="B852" s="680" t="s">
        <v>345</v>
      </c>
      <c r="C852" s="425">
        <v>33385</v>
      </c>
      <c r="D852" s="6"/>
      <c r="E852" s="687"/>
    </row>
    <row r="853" spans="1:5" x14ac:dyDescent="0.25">
      <c r="A853" s="687"/>
      <c r="B853" s="672" t="s">
        <v>1109</v>
      </c>
      <c r="C853" s="673">
        <v>31125</v>
      </c>
      <c r="D853" s="6"/>
      <c r="E853" s="687"/>
    </row>
    <row r="854" spans="1:5" x14ac:dyDescent="0.25">
      <c r="A854" s="687"/>
      <c r="B854" s="412" t="s">
        <v>746</v>
      </c>
      <c r="C854" s="425">
        <v>15276</v>
      </c>
      <c r="D854" s="6"/>
      <c r="E854" s="687"/>
    </row>
    <row r="855" spans="1:5" x14ac:dyDescent="0.25">
      <c r="A855" s="687"/>
      <c r="B855" s="672" t="s">
        <v>999</v>
      </c>
      <c r="C855" s="691">
        <v>13237</v>
      </c>
      <c r="D855" s="6"/>
      <c r="E855" s="687"/>
    </row>
    <row r="856" spans="1:5" x14ac:dyDescent="0.25">
      <c r="A856" s="687"/>
      <c r="B856" s="412" t="s">
        <v>1465</v>
      </c>
      <c r="C856" s="425">
        <v>11227</v>
      </c>
      <c r="D856" s="6"/>
      <c r="E856" s="687"/>
    </row>
    <row r="857" spans="1:5" x14ac:dyDescent="0.25">
      <c r="A857" s="687"/>
      <c r="B857" s="660" t="s">
        <v>998</v>
      </c>
      <c r="C857" s="661">
        <v>6487</v>
      </c>
      <c r="D857" s="6"/>
      <c r="E857" s="687"/>
    </row>
    <row r="858" spans="1:5" x14ac:dyDescent="0.25">
      <c r="A858" s="687"/>
      <c r="B858" s="412" t="s">
        <v>1163</v>
      </c>
      <c r="C858" s="425">
        <v>4198</v>
      </c>
      <c r="D858" s="6"/>
      <c r="E858" s="687"/>
    </row>
    <row r="859" spans="1:5" x14ac:dyDescent="0.25">
      <c r="A859" s="687"/>
      <c r="B859" s="663" t="s">
        <v>346</v>
      </c>
      <c r="C859" s="661">
        <v>3630</v>
      </c>
      <c r="D859" s="6"/>
      <c r="E859" s="687"/>
    </row>
    <row r="860" spans="1:5" x14ac:dyDescent="0.25">
      <c r="A860" s="687"/>
      <c r="B860" s="412" t="s">
        <v>1087</v>
      </c>
      <c r="C860" s="425">
        <v>3513</v>
      </c>
      <c r="D860" s="6"/>
      <c r="E860" s="687"/>
    </row>
    <row r="861" spans="1:5" ht="15.75" thickBot="1" x14ac:dyDescent="0.3">
      <c r="A861" s="687"/>
      <c r="B861" s="664" t="s">
        <v>324</v>
      </c>
      <c r="C861" s="662">
        <v>2334</v>
      </c>
      <c r="D861" s="6"/>
      <c r="E861" s="687"/>
    </row>
    <row r="862" spans="1:5" x14ac:dyDescent="0.25">
      <c r="A862" s="687"/>
      <c r="B862" s="688"/>
      <c r="C862" s="688"/>
      <c r="D862" s="688"/>
      <c r="E862" s="687"/>
    </row>
    <row r="865" spans="1:5" x14ac:dyDescent="0.25">
      <c r="A865" s="507"/>
      <c r="B865" s="508" t="s">
        <v>252</v>
      </c>
      <c r="C865" s="509"/>
      <c r="D865" s="509"/>
      <c r="E865" s="510"/>
    </row>
    <row r="866" spans="1:5" ht="16.5" thickBot="1" x14ac:dyDescent="0.3">
      <c r="A866" s="511"/>
      <c r="B866" s="389" t="s">
        <v>860</v>
      </c>
      <c r="C866" s="6"/>
      <c r="D866" s="6"/>
      <c r="E866" s="513"/>
    </row>
    <row r="867" spans="1:5" ht="16.5" thickBot="1" x14ac:dyDescent="0.3">
      <c r="A867" s="511"/>
      <c r="B867" s="365" t="s">
        <v>1403</v>
      </c>
      <c r="C867" s="366" t="s">
        <v>1373</v>
      </c>
      <c r="D867" s="366" t="s">
        <v>1195</v>
      </c>
      <c r="E867" s="513"/>
    </row>
    <row r="868" spans="1:5" x14ac:dyDescent="0.25">
      <c r="A868" s="511"/>
      <c r="B868" s="367" t="s">
        <v>1093</v>
      </c>
      <c r="C868" s="368">
        <v>4717</v>
      </c>
      <c r="D868" s="586" t="s">
        <v>256</v>
      </c>
      <c r="E868" s="513"/>
    </row>
    <row r="869" spans="1:5" x14ac:dyDescent="0.25">
      <c r="A869" s="511"/>
      <c r="B869" s="369" t="s">
        <v>1405</v>
      </c>
      <c r="C869" s="415">
        <v>1429</v>
      </c>
      <c r="D869" s="404" t="s">
        <v>254</v>
      </c>
      <c r="E869" s="513"/>
    </row>
    <row r="870" spans="1:5" x14ac:dyDescent="0.25">
      <c r="A870" s="511"/>
      <c r="B870" s="367" t="s">
        <v>1461</v>
      </c>
      <c r="C870" s="368">
        <v>1370</v>
      </c>
      <c r="D870" s="586" t="s">
        <v>255</v>
      </c>
      <c r="E870" s="513"/>
    </row>
    <row r="871" spans="1:5" x14ac:dyDescent="0.25">
      <c r="A871" s="511"/>
      <c r="B871" s="369" t="s">
        <v>1260</v>
      </c>
      <c r="C871" s="415">
        <v>879</v>
      </c>
      <c r="D871" s="404" t="s">
        <v>253</v>
      </c>
      <c r="E871" s="513"/>
    </row>
    <row r="872" spans="1:5" x14ac:dyDescent="0.25">
      <c r="A872" s="511"/>
      <c r="B872" s="367" t="s">
        <v>1093</v>
      </c>
      <c r="C872" s="668">
        <v>852</v>
      </c>
      <c r="D872" s="586" t="s">
        <v>257</v>
      </c>
      <c r="E872" s="513"/>
    </row>
    <row r="873" spans="1:5" x14ac:dyDescent="0.25">
      <c r="A873" s="511"/>
      <c r="B873" s="375"/>
      <c r="C873" s="376"/>
      <c r="D873" s="377"/>
      <c r="E873" s="513"/>
    </row>
    <row r="874" spans="1:5" ht="16.5" thickBot="1" x14ac:dyDescent="0.3">
      <c r="A874" s="511"/>
      <c r="B874" s="389" t="s">
        <v>861</v>
      </c>
      <c r="C874" s="6"/>
      <c r="D874" s="6"/>
      <c r="E874" s="513"/>
    </row>
    <row r="875" spans="1:5" ht="16.5" thickBot="1" x14ac:dyDescent="0.3">
      <c r="A875" s="511"/>
      <c r="B875" s="365" t="s">
        <v>1410</v>
      </c>
      <c r="C875" s="607" t="s">
        <v>923</v>
      </c>
      <c r="D875" s="366" t="s">
        <v>1195</v>
      </c>
      <c r="E875" s="513"/>
    </row>
    <row r="876" spans="1:5" x14ac:dyDescent="0.25">
      <c r="A876" s="511"/>
      <c r="B876" s="608" t="s">
        <v>1119</v>
      </c>
      <c r="C876" s="666" t="s">
        <v>339</v>
      </c>
      <c r="D876" s="586" t="s">
        <v>267</v>
      </c>
      <c r="E876" s="513"/>
    </row>
    <row r="877" spans="1:5" x14ac:dyDescent="0.25">
      <c r="A877" s="511"/>
      <c r="B877" s="605" t="s">
        <v>1119</v>
      </c>
      <c r="C877" s="610" t="s">
        <v>270</v>
      </c>
      <c r="D877" s="404" t="s">
        <v>271</v>
      </c>
      <c r="E877" s="513"/>
    </row>
    <row r="878" spans="1:5" x14ac:dyDescent="0.25">
      <c r="A878" s="511"/>
      <c r="B878" s="604" t="s">
        <v>1119</v>
      </c>
      <c r="C878" s="649" t="s">
        <v>272</v>
      </c>
      <c r="D878" s="586" t="s">
        <v>350</v>
      </c>
      <c r="E878" s="513"/>
    </row>
    <row r="879" spans="1:5" x14ac:dyDescent="0.25">
      <c r="A879" s="511"/>
      <c r="B879" s="605" t="s">
        <v>258</v>
      </c>
      <c r="C879" s="667" t="s">
        <v>337</v>
      </c>
      <c r="D879" s="404" t="s">
        <v>338</v>
      </c>
      <c r="E879" s="513"/>
    </row>
    <row r="880" spans="1:5" x14ac:dyDescent="0.25">
      <c r="A880" s="511"/>
      <c r="B880" s="604" t="s">
        <v>1119</v>
      </c>
      <c r="C880" s="649" t="s">
        <v>268</v>
      </c>
      <c r="D880" s="586" t="s">
        <v>269</v>
      </c>
      <c r="E880" s="513"/>
    </row>
    <row r="881" spans="1:5" x14ac:dyDescent="0.25">
      <c r="A881" s="511"/>
      <c r="B881" s="6"/>
      <c r="C881" s="665"/>
      <c r="D881" s="6"/>
      <c r="E881" s="513"/>
    </row>
    <row r="882" spans="1:5" ht="16.5" thickBot="1" x14ac:dyDescent="0.3">
      <c r="A882" s="511"/>
      <c r="B882" s="389" t="s">
        <v>862</v>
      </c>
      <c r="C882" s="6"/>
      <c r="D882" s="6"/>
      <c r="E882" s="513"/>
    </row>
    <row r="883" spans="1:5" ht="16.5" thickBot="1" x14ac:dyDescent="0.3">
      <c r="A883" s="511"/>
      <c r="B883" s="365" t="s">
        <v>1403</v>
      </c>
      <c r="C883" s="606" t="s">
        <v>1218</v>
      </c>
      <c r="D883" s="366" t="s">
        <v>1195</v>
      </c>
      <c r="E883" s="513"/>
    </row>
    <row r="884" spans="1:5" x14ac:dyDescent="0.25">
      <c r="A884" s="511"/>
      <c r="B884" s="679" t="s">
        <v>1404</v>
      </c>
      <c r="C884" s="614">
        <v>588</v>
      </c>
      <c r="D884" s="678" t="s">
        <v>351</v>
      </c>
      <c r="E884" s="513"/>
    </row>
    <row r="885" spans="1:5" x14ac:dyDescent="0.25">
      <c r="A885" s="511"/>
      <c r="B885" s="616" t="s">
        <v>1114</v>
      </c>
      <c r="C885" s="617">
        <v>471</v>
      </c>
      <c r="D885" s="618" t="s">
        <v>278</v>
      </c>
      <c r="E885" s="513"/>
    </row>
    <row r="886" spans="1:5" x14ac:dyDescent="0.25">
      <c r="A886" s="511"/>
      <c r="B886" s="619" t="s">
        <v>968</v>
      </c>
      <c r="C886" s="620">
        <v>434</v>
      </c>
      <c r="D886" s="621" t="s">
        <v>276</v>
      </c>
      <c r="E886" s="513"/>
    </row>
    <row r="887" spans="1:5" x14ac:dyDescent="0.25">
      <c r="A887" s="511"/>
      <c r="B887" s="622" t="s">
        <v>279</v>
      </c>
      <c r="C887" s="623">
        <v>412</v>
      </c>
      <c r="D887" s="404" t="s">
        <v>355</v>
      </c>
      <c r="E887" s="513"/>
    </row>
    <row r="888" spans="1:5" x14ac:dyDescent="0.25">
      <c r="A888" s="511"/>
      <c r="B888" s="619" t="s">
        <v>1114</v>
      </c>
      <c r="C888" s="620">
        <v>401</v>
      </c>
      <c r="D888" s="621" t="s">
        <v>277</v>
      </c>
      <c r="E888" s="513"/>
    </row>
    <row r="889" spans="1:5" x14ac:dyDescent="0.25">
      <c r="A889" s="511"/>
      <c r="B889" s="6"/>
      <c r="C889" s="6"/>
      <c r="D889" s="6"/>
      <c r="E889" s="513"/>
    </row>
    <row r="890" spans="1:5" ht="16.5" thickBot="1" x14ac:dyDescent="0.3">
      <c r="A890" s="511"/>
      <c r="B890" s="389" t="s">
        <v>863</v>
      </c>
      <c r="C890" s="6"/>
      <c r="D890" s="6"/>
      <c r="E890" s="513"/>
    </row>
    <row r="891" spans="1:5" ht="16.5" thickBot="1" x14ac:dyDescent="0.3">
      <c r="A891" s="511"/>
      <c r="B891" s="365" t="s">
        <v>1221</v>
      </c>
      <c r="C891" s="366" t="s">
        <v>586</v>
      </c>
      <c r="D891" s="366" t="s">
        <v>1220</v>
      </c>
      <c r="E891" s="513"/>
    </row>
    <row r="892" spans="1:5" x14ac:dyDescent="0.25">
      <c r="A892" s="511"/>
      <c r="B892" s="367" t="s">
        <v>1352</v>
      </c>
      <c r="C892" s="368" t="s">
        <v>200</v>
      </c>
      <c r="D892" s="621" t="s">
        <v>356</v>
      </c>
      <c r="E892" s="513"/>
    </row>
    <row r="893" spans="1:5" x14ac:dyDescent="0.25">
      <c r="A893" s="511"/>
      <c r="B893" s="369" t="s">
        <v>1352</v>
      </c>
      <c r="C893" s="370" t="s">
        <v>201</v>
      </c>
      <c r="D893" s="404" t="s">
        <v>199</v>
      </c>
      <c r="E893" s="513"/>
    </row>
    <row r="894" spans="1:5" x14ac:dyDescent="0.25">
      <c r="A894" s="511"/>
      <c r="B894" s="367" t="s">
        <v>1352</v>
      </c>
      <c r="C894" s="371" t="s">
        <v>202</v>
      </c>
      <c r="D894" s="621" t="s">
        <v>359</v>
      </c>
      <c r="E894" s="513"/>
    </row>
    <row r="895" spans="1:5" x14ac:dyDescent="0.25">
      <c r="A895" s="512"/>
      <c r="B895" s="369" t="s">
        <v>1352</v>
      </c>
      <c r="C895" s="370" t="s">
        <v>203</v>
      </c>
      <c r="D895" s="404" t="s">
        <v>358</v>
      </c>
      <c r="E895" s="514"/>
    </row>
    <row r="896" spans="1:5" x14ac:dyDescent="0.25">
      <c r="A896" s="695"/>
      <c r="B896" s="367" t="s">
        <v>1352</v>
      </c>
      <c r="C896" s="371" t="s">
        <v>204</v>
      </c>
      <c r="D896" s="621" t="s">
        <v>357</v>
      </c>
      <c r="E896" s="695"/>
    </row>
    <row r="897" spans="1:5" x14ac:dyDescent="0.25">
      <c r="A897" s="695"/>
      <c r="B897" s="6"/>
      <c r="C897" s="6"/>
      <c r="D897" s="6"/>
      <c r="E897" s="695"/>
    </row>
    <row r="898" spans="1:5" ht="16.5" thickBot="1" x14ac:dyDescent="0.3">
      <c r="A898" s="695"/>
      <c r="B898" s="389" t="s">
        <v>205</v>
      </c>
      <c r="C898" s="6"/>
      <c r="D898" s="6"/>
      <c r="E898" s="695"/>
    </row>
    <row r="899" spans="1:5" ht="16.5" thickBot="1" x14ac:dyDescent="0.3">
      <c r="A899" s="695"/>
      <c r="B899" s="365" t="s">
        <v>1193</v>
      </c>
      <c r="C899" s="366" t="s">
        <v>1445</v>
      </c>
      <c r="D899" s="6"/>
      <c r="E899" s="695"/>
    </row>
    <row r="900" spans="1:5" x14ac:dyDescent="0.25">
      <c r="A900" s="695"/>
      <c r="B900" s="680" t="s">
        <v>746</v>
      </c>
      <c r="C900" s="425">
        <v>14840</v>
      </c>
      <c r="D900" s="6"/>
      <c r="E900" s="695"/>
    </row>
    <row r="901" spans="1:5" x14ac:dyDescent="0.25">
      <c r="A901" s="695"/>
      <c r="B901" s="672" t="s">
        <v>345</v>
      </c>
      <c r="C901" s="673">
        <v>13112</v>
      </c>
      <c r="D901" s="6"/>
      <c r="E901" s="695"/>
    </row>
    <row r="902" spans="1:5" x14ac:dyDescent="0.25">
      <c r="A902" s="695"/>
      <c r="B902" s="412" t="s">
        <v>566</v>
      </c>
      <c r="C902" s="425">
        <v>10762</v>
      </c>
      <c r="D902" s="6"/>
      <c r="E902" s="695"/>
    </row>
    <row r="903" spans="1:5" x14ac:dyDescent="0.25">
      <c r="A903" s="695"/>
      <c r="B903" s="672" t="s">
        <v>998</v>
      </c>
      <c r="C903" s="691">
        <v>6992</v>
      </c>
      <c r="D903" s="6"/>
      <c r="E903" s="695"/>
    </row>
    <row r="904" spans="1:5" x14ac:dyDescent="0.25">
      <c r="A904" s="695"/>
      <c r="B904" s="412" t="s">
        <v>1465</v>
      </c>
      <c r="C904" s="425">
        <v>6344</v>
      </c>
      <c r="D904" s="6"/>
      <c r="E904" s="695"/>
    </row>
    <row r="905" spans="1:5" x14ac:dyDescent="0.25">
      <c r="A905" s="695"/>
      <c r="B905" s="515"/>
      <c r="C905" s="515"/>
      <c r="D905" s="515"/>
      <c r="E905" s="695"/>
    </row>
    <row r="908" spans="1:5" x14ac:dyDescent="0.25">
      <c r="A908" s="696"/>
      <c r="B908" s="697" t="s">
        <v>206</v>
      </c>
      <c r="C908" s="698"/>
      <c r="D908" s="698"/>
      <c r="E908" s="699"/>
    </row>
    <row r="909" spans="1:5" ht="16.5" thickBot="1" x14ac:dyDescent="0.3">
      <c r="A909" s="702"/>
      <c r="B909" s="389" t="s">
        <v>772</v>
      </c>
      <c r="C909" s="6"/>
      <c r="D909" s="6"/>
      <c r="E909" s="704"/>
    </row>
    <row r="910" spans="1:5" ht="16.5" thickBot="1" x14ac:dyDescent="0.3">
      <c r="A910" s="702"/>
      <c r="B910" s="365" t="s">
        <v>1403</v>
      </c>
      <c r="C910" s="366" t="s">
        <v>1373</v>
      </c>
      <c r="D910" s="366" t="s">
        <v>1195</v>
      </c>
      <c r="E910" s="704"/>
    </row>
    <row r="911" spans="1:5" x14ac:dyDescent="0.25">
      <c r="A911" s="702"/>
      <c r="B911" s="367" t="s">
        <v>1278</v>
      </c>
      <c r="C911" s="368">
        <v>3171</v>
      </c>
      <c r="D911" s="586" t="s">
        <v>211</v>
      </c>
      <c r="E911" s="704"/>
    </row>
    <row r="912" spans="1:5" x14ac:dyDescent="0.25">
      <c r="A912" s="702"/>
      <c r="B912" s="369" t="s">
        <v>1404</v>
      </c>
      <c r="C912" s="415">
        <v>1553</v>
      </c>
      <c r="D912" s="404" t="s">
        <v>210</v>
      </c>
      <c r="E912" s="704"/>
    </row>
    <row r="913" spans="1:5" x14ac:dyDescent="0.25">
      <c r="A913" s="702"/>
      <c r="B913" s="367" t="s">
        <v>1041</v>
      </c>
      <c r="C913" s="368">
        <v>1393</v>
      </c>
      <c r="D913" s="586" t="s">
        <v>212</v>
      </c>
      <c r="E913" s="704"/>
    </row>
    <row r="914" spans="1:5" x14ac:dyDescent="0.25">
      <c r="A914" s="702"/>
      <c r="B914" s="369" t="s">
        <v>438</v>
      </c>
      <c r="C914" s="415">
        <v>1032</v>
      </c>
      <c r="D914" s="404" t="s">
        <v>213</v>
      </c>
      <c r="E914" s="704"/>
    </row>
    <row r="915" spans="1:5" x14ac:dyDescent="0.25">
      <c r="A915" s="702"/>
      <c r="B915" s="367" t="s">
        <v>1405</v>
      </c>
      <c r="C915" s="668">
        <v>947</v>
      </c>
      <c r="D915" s="586" t="s">
        <v>208</v>
      </c>
      <c r="E915" s="704"/>
    </row>
    <row r="916" spans="1:5" x14ac:dyDescent="0.25">
      <c r="A916" s="702"/>
      <c r="B916" s="375"/>
      <c r="C916" s="376"/>
      <c r="D916" s="377"/>
      <c r="E916" s="704"/>
    </row>
    <row r="917" spans="1:5" ht="16.5" thickBot="1" x14ac:dyDescent="0.3">
      <c r="A917" s="702"/>
      <c r="B917" s="389" t="s">
        <v>773</v>
      </c>
      <c r="C917" s="6"/>
      <c r="D917" s="6"/>
      <c r="E917" s="704"/>
    </row>
    <row r="918" spans="1:5" ht="16.5" thickBot="1" x14ac:dyDescent="0.3">
      <c r="A918" s="702"/>
      <c r="B918" s="365" t="s">
        <v>1410</v>
      </c>
      <c r="C918" s="607" t="s">
        <v>923</v>
      </c>
      <c r="D918" s="366" t="s">
        <v>1195</v>
      </c>
      <c r="E918" s="704"/>
    </row>
    <row r="919" spans="1:5" x14ac:dyDescent="0.25">
      <c r="A919" s="702"/>
      <c r="B919" s="608" t="s">
        <v>1253</v>
      </c>
      <c r="C919" s="666" t="s">
        <v>236</v>
      </c>
      <c r="D919" s="586" t="s">
        <v>232</v>
      </c>
      <c r="E919" s="704"/>
    </row>
    <row r="920" spans="1:5" x14ac:dyDescent="0.25">
      <c r="A920" s="702"/>
      <c r="B920" s="605" t="s">
        <v>1253</v>
      </c>
      <c r="C920" s="610" t="s">
        <v>316</v>
      </c>
      <c r="D920" s="404" t="s">
        <v>317</v>
      </c>
      <c r="E920" s="704"/>
    </row>
    <row r="921" spans="1:5" x14ac:dyDescent="0.25">
      <c r="A921" s="702"/>
      <c r="B921" s="604" t="s">
        <v>233</v>
      </c>
      <c r="C921" s="649" t="s">
        <v>313</v>
      </c>
      <c r="D921" s="586" t="s">
        <v>314</v>
      </c>
      <c r="E921" s="704"/>
    </row>
    <row r="922" spans="1:5" x14ac:dyDescent="0.25">
      <c r="A922" s="702"/>
      <c r="B922" s="605" t="s">
        <v>233</v>
      </c>
      <c r="C922" s="667" t="s">
        <v>315</v>
      </c>
      <c r="D922" s="404" t="s">
        <v>314</v>
      </c>
      <c r="E922" s="704"/>
    </row>
    <row r="923" spans="1:5" x14ac:dyDescent="0.25">
      <c r="A923" s="702"/>
      <c r="B923" s="604" t="s">
        <v>233</v>
      </c>
      <c r="C923" s="649" t="s">
        <v>234</v>
      </c>
      <c r="D923" s="586" t="s">
        <v>235</v>
      </c>
      <c r="E923" s="704"/>
    </row>
    <row r="924" spans="1:5" x14ac:dyDescent="0.25">
      <c r="A924" s="702"/>
      <c r="B924" s="6"/>
      <c r="C924" s="665"/>
      <c r="D924" s="6"/>
      <c r="E924" s="704"/>
    </row>
    <row r="925" spans="1:5" ht="16.5" thickBot="1" x14ac:dyDescent="0.3">
      <c r="A925" s="702"/>
      <c r="B925" s="389" t="s">
        <v>694</v>
      </c>
      <c r="C925" s="6"/>
      <c r="D925" s="6"/>
      <c r="E925" s="704"/>
    </row>
    <row r="926" spans="1:5" ht="16.5" thickBot="1" x14ac:dyDescent="0.3">
      <c r="A926" s="702"/>
      <c r="B926" s="365" t="s">
        <v>1403</v>
      </c>
      <c r="C926" s="606" t="s">
        <v>1218</v>
      </c>
      <c r="D926" s="366" t="s">
        <v>1195</v>
      </c>
      <c r="E926" s="704"/>
    </row>
    <row r="927" spans="1:5" x14ac:dyDescent="0.25">
      <c r="A927" s="702"/>
      <c r="B927" s="679" t="s">
        <v>1114</v>
      </c>
      <c r="C927" s="614">
        <v>3702</v>
      </c>
      <c r="D927" s="678" t="s">
        <v>309</v>
      </c>
      <c r="E927" s="704"/>
    </row>
    <row r="928" spans="1:5" x14ac:dyDescent="0.25">
      <c r="A928" s="702"/>
      <c r="B928" s="616" t="s">
        <v>1262</v>
      </c>
      <c r="C928" s="617">
        <v>2000</v>
      </c>
      <c r="D928" s="618" t="s">
        <v>308</v>
      </c>
      <c r="E928" s="704"/>
    </row>
    <row r="929" spans="1:5" x14ac:dyDescent="0.25">
      <c r="A929" s="702"/>
      <c r="B929" s="619" t="s">
        <v>1114</v>
      </c>
      <c r="C929" s="620">
        <v>556</v>
      </c>
      <c r="D929" s="621" t="s">
        <v>307</v>
      </c>
      <c r="E929" s="704"/>
    </row>
    <row r="930" spans="1:5" x14ac:dyDescent="0.25">
      <c r="A930" s="702"/>
      <c r="B930" s="622" t="s">
        <v>1114</v>
      </c>
      <c r="C930" s="623">
        <v>462</v>
      </c>
      <c r="D930" s="404" t="s">
        <v>310</v>
      </c>
      <c r="E930" s="704"/>
    </row>
    <row r="931" spans="1:5" x14ac:dyDescent="0.25">
      <c r="A931" s="702"/>
      <c r="B931" s="619" t="s">
        <v>1253</v>
      </c>
      <c r="C931" s="620">
        <v>450</v>
      </c>
      <c r="D931" s="621" t="s">
        <v>311</v>
      </c>
      <c r="E931" s="704"/>
    </row>
    <row r="932" spans="1:5" x14ac:dyDescent="0.25">
      <c r="A932" s="702"/>
      <c r="B932" s="6"/>
      <c r="C932" s="6"/>
      <c r="D932" s="6"/>
      <c r="E932" s="704"/>
    </row>
    <row r="933" spans="1:5" ht="16.5" thickBot="1" x14ac:dyDescent="0.3">
      <c r="A933" s="702"/>
      <c r="B933" s="389" t="s">
        <v>695</v>
      </c>
      <c r="C933" s="6"/>
      <c r="D933" s="6"/>
      <c r="E933" s="704"/>
    </row>
    <row r="934" spans="1:5" ht="16.5" thickBot="1" x14ac:dyDescent="0.3">
      <c r="A934" s="702"/>
      <c r="B934" s="365" t="s">
        <v>1221</v>
      </c>
      <c r="C934" s="366" t="s">
        <v>586</v>
      </c>
      <c r="D934" s="366" t="s">
        <v>1220</v>
      </c>
      <c r="E934" s="704"/>
    </row>
    <row r="935" spans="1:5" x14ac:dyDescent="0.25">
      <c r="A935" s="702"/>
      <c r="B935" s="367" t="s">
        <v>1352</v>
      </c>
      <c r="C935" s="368" t="s">
        <v>227</v>
      </c>
      <c r="D935" s="621" t="s">
        <v>300</v>
      </c>
      <c r="E935" s="704"/>
    </row>
    <row r="936" spans="1:5" x14ac:dyDescent="0.25">
      <c r="A936" s="702"/>
      <c r="B936" s="369" t="s">
        <v>1352</v>
      </c>
      <c r="C936" s="370" t="s">
        <v>228</v>
      </c>
      <c r="D936" s="404" t="s">
        <v>301</v>
      </c>
      <c r="E936" s="704"/>
    </row>
    <row r="937" spans="1:5" x14ac:dyDescent="0.25">
      <c r="A937" s="702"/>
      <c r="B937" s="367" t="s">
        <v>1352</v>
      </c>
      <c r="C937" s="371" t="s">
        <v>229</v>
      </c>
      <c r="D937" s="621" t="s">
        <v>302</v>
      </c>
      <c r="E937" s="704"/>
    </row>
    <row r="938" spans="1:5" x14ac:dyDescent="0.25">
      <c r="A938" s="703"/>
      <c r="B938" s="369" t="s">
        <v>1352</v>
      </c>
      <c r="C938" s="370" t="s">
        <v>230</v>
      </c>
      <c r="D938" s="404" t="s">
        <v>225</v>
      </c>
      <c r="E938" s="705"/>
    </row>
    <row r="939" spans="1:5" x14ac:dyDescent="0.25">
      <c r="A939" s="700"/>
      <c r="B939" s="367" t="s">
        <v>1352</v>
      </c>
      <c r="C939" s="371" t="s">
        <v>306</v>
      </c>
      <c r="D939" s="621" t="s">
        <v>226</v>
      </c>
      <c r="E939" s="700"/>
    </row>
    <row r="940" spans="1:5" x14ac:dyDescent="0.25">
      <c r="A940" s="700"/>
      <c r="B940" s="6"/>
      <c r="C940" s="6"/>
      <c r="D940" s="6"/>
      <c r="E940" s="700"/>
    </row>
    <row r="941" spans="1:5" ht="16.5" thickBot="1" x14ac:dyDescent="0.3">
      <c r="A941" s="700"/>
      <c r="B941" s="389" t="s">
        <v>207</v>
      </c>
      <c r="C941" s="6"/>
      <c r="D941" s="6"/>
      <c r="E941" s="700"/>
    </row>
    <row r="942" spans="1:5" ht="16.5" thickBot="1" x14ac:dyDescent="0.3">
      <c r="A942" s="700"/>
      <c r="B942" s="365" t="s">
        <v>1193</v>
      </c>
      <c r="C942" s="366" t="s">
        <v>1445</v>
      </c>
      <c r="D942" s="6"/>
      <c r="E942" s="700"/>
    </row>
    <row r="943" spans="1:5" x14ac:dyDescent="0.25">
      <c r="A943" s="700"/>
      <c r="B943" s="680" t="s">
        <v>214</v>
      </c>
      <c r="C943" s="425">
        <v>20368</v>
      </c>
      <c r="D943" s="6"/>
      <c r="E943" s="700"/>
    </row>
    <row r="944" spans="1:5" x14ac:dyDescent="0.25">
      <c r="A944" s="700"/>
      <c r="B944" s="672" t="s">
        <v>746</v>
      </c>
      <c r="C944" s="673">
        <v>13310</v>
      </c>
      <c r="D944" s="6"/>
      <c r="E944" s="700"/>
    </row>
    <row r="945" spans="1:5" x14ac:dyDescent="0.25">
      <c r="A945" s="700"/>
      <c r="B945" s="412" t="s">
        <v>345</v>
      </c>
      <c r="C945" s="425">
        <v>8656</v>
      </c>
      <c r="D945" s="6"/>
      <c r="E945" s="700"/>
    </row>
    <row r="946" spans="1:5" x14ac:dyDescent="0.25">
      <c r="A946" s="700"/>
      <c r="B946" s="672" t="s">
        <v>1465</v>
      </c>
      <c r="C946" s="691">
        <v>7075</v>
      </c>
      <c r="D946" s="6"/>
      <c r="E946" s="700"/>
    </row>
    <row r="947" spans="1:5" x14ac:dyDescent="0.25">
      <c r="A947" s="700"/>
      <c r="B947" s="412" t="s">
        <v>998</v>
      </c>
      <c r="C947" s="425">
        <v>6684</v>
      </c>
      <c r="D947" s="6"/>
      <c r="E947" s="700"/>
    </row>
    <row r="948" spans="1:5" x14ac:dyDescent="0.25">
      <c r="A948" s="700"/>
      <c r="B948" s="701"/>
      <c r="C948" s="701"/>
      <c r="D948" s="701"/>
      <c r="E948" s="700"/>
    </row>
    <row r="949" spans="1:5" s="7" customFormat="1" x14ac:dyDescent="0.25">
      <c r="B949" s="12"/>
      <c r="C949" s="12"/>
      <c r="D949" s="12"/>
    </row>
    <row r="950" spans="1:5" ht="15.75" thickBot="1" x14ac:dyDescent="0.3"/>
    <row r="951" spans="1:5" ht="16.5" thickBot="1" x14ac:dyDescent="0.3">
      <c r="A951" s="738"/>
      <c r="B951" s="739" t="s">
        <v>319</v>
      </c>
      <c r="C951" s="738"/>
      <c r="D951" s="738"/>
      <c r="E951" s="746"/>
    </row>
    <row r="952" spans="1:5" ht="18.75" thickBot="1" x14ac:dyDescent="0.35">
      <c r="A952" s="738"/>
      <c r="B952" s="707" t="s">
        <v>822</v>
      </c>
      <c r="C952" s="708"/>
      <c r="D952" s="708"/>
      <c r="E952" s="746"/>
    </row>
    <row r="953" spans="1:5" ht="18.75" thickBot="1" x14ac:dyDescent="0.3">
      <c r="A953" s="740"/>
      <c r="B953" s="709" t="s">
        <v>1403</v>
      </c>
      <c r="C953" s="709" t="s">
        <v>1373</v>
      </c>
      <c r="D953" s="709" t="s">
        <v>1195</v>
      </c>
      <c r="E953" s="746"/>
    </row>
    <row r="954" spans="1:5" ht="16.5" thickBot="1" x14ac:dyDescent="0.3">
      <c r="A954" s="740"/>
      <c r="B954" s="710" t="s">
        <v>1093</v>
      </c>
      <c r="C954" s="711">
        <v>2124</v>
      </c>
      <c r="D954" s="712" t="s">
        <v>321</v>
      </c>
      <c r="E954" s="746"/>
    </row>
    <row r="955" spans="1:5" ht="16.5" thickBot="1" x14ac:dyDescent="0.3">
      <c r="A955" s="740"/>
      <c r="B955" s="713" t="s">
        <v>322</v>
      </c>
      <c r="C955" s="714">
        <v>2041</v>
      </c>
      <c r="D955" s="715" t="s">
        <v>147</v>
      </c>
      <c r="E955" s="746"/>
    </row>
    <row r="956" spans="1:5" ht="16.5" thickBot="1" x14ac:dyDescent="0.3">
      <c r="A956" s="740"/>
      <c r="B956" s="710" t="s">
        <v>902</v>
      </c>
      <c r="C956" s="711">
        <v>1301</v>
      </c>
      <c r="D956" s="712" t="s">
        <v>148</v>
      </c>
      <c r="E956" s="746"/>
    </row>
    <row r="957" spans="1:5" ht="16.5" thickBot="1" x14ac:dyDescent="0.3">
      <c r="A957" s="740"/>
      <c r="B957" s="713" t="s">
        <v>1405</v>
      </c>
      <c r="C957" s="714">
        <v>1091</v>
      </c>
      <c r="D957" s="715" t="s">
        <v>149</v>
      </c>
      <c r="E957" s="746"/>
    </row>
    <row r="958" spans="1:5" ht="16.5" thickBot="1" x14ac:dyDescent="0.3">
      <c r="A958" s="740"/>
      <c r="B958" s="716" t="s">
        <v>322</v>
      </c>
      <c r="C958" s="717">
        <v>1044</v>
      </c>
      <c r="D958" s="718" t="s">
        <v>150</v>
      </c>
      <c r="E958" s="746"/>
    </row>
    <row r="959" spans="1:5" ht="15.75" thickBot="1" x14ac:dyDescent="0.3">
      <c r="A959" s="738"/>
      <c r="B959" s="706"/>
      <c r="C959" s="706"/>
      <c r="D959" s="706"/>
      <c r="E959" s="746"/>
    </row>
    <row r="960" spans="1:5" ht="18.75" thickBot="1" x14ac:dyDescent="0.35">
      <c r="A960" s="738"/>
      <c r="B960" s="707" t="s">
        <v>892</v>
      </c>
      <c r="C960" s="708"/>
      <c r="D960" s="708"/>
      <c r="E960" s="746"/>
    </row>
    <row r="961" spans="1:5" ht="18.75" thickBot="1" x14ac:dyDescent="0.3">
      <c r="A961" s="740"/>
      <c r="B961" s="709" t="s">
        <v>1410</v>
      </c>
      <c r="C961" s="709" t="s">
        <v>923</v>
      </c>
      <c r="D961" s="709" t="s">
        <v>1195</v>
      </c>
      <c r="E961" s="746"/>
    </row>
    <row r="962" spans="1:5" ht="16.5" thickBot="1" x14ac:dyDescent="0.3">
      <c r="A962" s="740"/>
      <c r="B962" s="710" t="s">
        <v>968</v>
      </c>
      <c r="C962" s="719" t="s">
        <v>151</v>
      </c>
      <c r="D962" s="712" t="s">
        <v>152</v>
      </c>
      <c r="E962" s="746"/>
    </row>
    <row r="963" spans="1:5" ht="16.5" thickBot="1" x14ac:dyDescent="0.3">
      <c r="A963" s="740"/>
      <c r="B963" s="713" t="s">
        <v>968</v>
      </c>
      <c r="C963" s="713" t="s">
        <v>153</v>
      </c>
      <c r="D963" s="720" t="s">
        <v>154</v>
      </c>
      <c r="E963" s="746"/>
    </row>
    <row r="964" spans="1:5" ht="16.5" thickBot="1" x14ac:dyDescent="0.3">
      <c r="A964" s="740"/>
      <c r="B964" s="710" t="s">
        <v>968</v>
      </c>
      <c r="C964" s="719" t="s">
        <v>65</v>
      </c>
      <c r="D964" s="721" t="s">
        <v>156</v>
      </c>
      <c r="E964" s="746"/>
    </row>
    <row r="965" spans="1:5" ht="16.5" thickBot="1" x14ac:dyDescent="0.3">
      <c r="A965" s="740"/>
      <c r="B965" s="713" t="s">
        <v>788</v>
      </c>
      <c r="C965" s="713" t="s">
        <v>157</v>
      </c>
      <c r="D965" s="722" t="s">
        <v>158</v>
      </c>
      <c r="E965" s="746"/>
    </row>
    <row r="966" spans="1:5" ht="16.5" thickBot="1" x14ac:dyDescent="0.3">
      <c r="A966" s="740"/>
      <c r="B966" s="716" t="s">
        <v>788</v>
      </c>
      <c r="C966" s="719" t="s">
        <v>159</v>
      </c>
      <c r="D966" s="718" t="s">
        <v>160</v>
      </c>
      <c r="E966" s="746"/>
    </row>
    <row r="967" spans="1:5" ht="15.75" thickBot="1" x14ac:dyDescent="0.3">
      <c r="A967" s="738"/>
      <c r="B967" s="706"/>
      <c r="C967" s="706"/>
      <c r="D967" s="706"/>
      <c r="E967" s="746"/>
    </row>
    <row r="968" spans="1:5" ht="18.75" thickBot="1" x14ac:dyDescent="0.35">
      <c r="A968" s="738"/>
      <c r="B968" s="707" t="s">
        <v>823</v>
      </c>
      <c r="C968" s="708"/>
      <c r="D968" s="708"/>
      <c r="E968" s="746"/>
    </row>
    <row r="969" spans="1:5" ht="18.75" thickBot="1" x14ac:dyDescent="0.3">
      <c r="A969" s="740"/>
      <c r="B969" s="709" t="s">
        <v>1403</v>
      </c>
      <c r="C969" s="709" t="s">
        <v>1218</v>
      </c>
      <c r="D969" s="709" t="s">
        <v>1195</v>
      </c>
      <c r="E969" s="746"/>
    </row>
    <row r="970" spans="1:5" ht="16.5" thickBot="1" x14ac:dyDescent="0.3">
      <c r="A970" s="740"/>
      <c r="B970" s="710" t="s">
        <v>1114</v>
      </c>
      <c r="C970" s="710" t="s">
        <v>161</v>
      </c>
      <c r="D970" s="721" t="s">
        <v>259</v>
      </c>
      <c r="E970" s="746"/>
    </row>
    <row r="971" spans="1:5" ht="16.5" thickBot="1" x14ac:dyDescent="0.3">
      <c r="A971" s="740"/>
      <c r="B971" s="713" t="s">
        <v>1349</v>
      </c>
      <c r="C971" s="713" t="s">
        <v>260</v>
      </c>
      <c r="D971" s="720" t="s">
        <v>709</v>
      </c>
      <c r="E971" s="746"/>
    </row>
    <row r="972" spans="1:5" ht="16.5" thickBot="1" x14ac:dyDescent="0.3">
      <c r="A972" s="740"/>
      <c r="B972" s="710" t="s">
        <v>1114</v>
      </c>
      <c r="C972" s="710" t="s">
        <v>261</v>
      </c>
      <c r="D972" s="723" t="s">
        <v>262</v>
      </c>
      <c r="E972" s="746"/>
    </row>
    <row r="973" spans="1:5" ht="16.5" thickBot="1" x14ac:dyDescent="0.3">
      <c r="A973" s="740"/>
      <c r="B973" s="713" t="s">
        <v>1114</v>
      </c>
      <c r="C973" s="713" t="s">
        <v>263</v>
      </c>
      <c r="D973" s="715" t="s">
        <v>264</v>
      </c>
      <c r="E973" s="746"/>
    </row>
    <row r="974" spans="1:5" ht="16.5" thickBot="1" x14ac:dyDescent="0.3">
      <c r="A974" s="740"/>
      <c r="B974" s="716" t="s">
        <v>1114</v>
      </c>
      <c r="C974" s="719" t="s">
        <v>265</v>
      </c>
      <c r="D974" s="718" t="s">
        <v>266</v>
      </c>
      <c r="E974" s="746"/>
    </row>
    <row r="975" spans="1:5" ht="15.75" thickBot="1" x14ac:dyDescent="0.3">
      <c r="A975" s="738"/>
      <c r="B975" s="706"/>
      <c r="C975" s="706"/>
      <c r="D975" s="706"/>
      <c r="E975" s="746"/>
    </row>
    <row r="976" spans="1:5" ht="18.75" thickBot="1" x14ac:dyDescent="0.35">
      <c r="A976" s="738"/>
      <c r="B976" s="707" t="s">
        <v>824</v>
      </c>
      <c r="C976" s="708"/>
      <c r="D976" s="708"/>
      <c r="E976" s="746"/>
    </row>
    <row r="977" spans="1:5" ht="18.75" thickBot="1" x14ac:dyDescent="0.3">
      <c r="A977" s="740"/>
      <c r="B977" s="709" t="s">
        <v>1221</v>
      </c>
      <c r="C977" s="709" t="s">
        <v>683</v>
      </c>
      <c r="D977" s="709" t="s">
        <v>1220</v>
      </c>
      <c r="E977" s="746"/>
    </row>
    <row r="978" spans="1:5" ht="16.5" thickBot="1" x14ac:dyDescent="0.3">
      <c r="A978" s="740"/>
      <c r="B978" s="710" t="s">
        <v>1352</v>
      </c>
      <c r="C978" s="710" t="s">
        <v>175</v>
      </c>
      <c r="D978" s="712" t="s">
        <v>176</v>
      </c>
      <c r="E978" s="746"/>
    </row>
    <row r="979" spans="1:5" ht="16.5" thickBot="1" x14ac:dyDescent="0.3">
      <c r="A979" s="740"/>
      <c r="B979" s="713" t="s">
        <v>1352</v>
      </c>
      <c r="C979" s="713" t="s">
        <v>177</v>
      </c>
      <c r="D979" s="720" t="s">
        <v>273</v>
      </c>
      <c r="E979" s="746"/>
    </row>
    <row r="980" spans="1:5" ht="16.5" thickBot="1" x14ac:dyDescent="0.3">
      <c r="A980" s="740"/>
      <c r="B980" s="710" t="s">
        <v>1352</v>
      </c>
      <c r="C980" s="710" t="s">
        <v>274</v>
      </c>
      <c r="D980" s="721" t="s">
        <v>275</v>
      </c>
      <c r="E980" s="746"/>
    </row>
    <row r="981" spans="1:5" ht="16.5" thickBot="1" x14ac:dyDescent="0.3">
      <c r="A981" s="740"/>
      <c r="B981" s="713" t="s">
        <v>1352</v>
      </c>
      <c r="C981" s="713" t="s">
        <v>183</v>
      </c>
      <c r="D981" s="722" t="s">
        <v>184</v>
      </c>
      <c r="E981" s="746"/>
    </row>
    <row r="982" spans="1:5" ht="16.5" thickBot="1" x14ac:dyDescent="0.3">
      <c r="A982" s="740"/>
      <c r="B982" s="716" t="s">
        <v>1352</v>
      </c>
      <c r="C982" s="719" t="s">
        <v>95</v>
      </c>
      <c r="D982" s="724" t="s">
        <v>280</v>
      </c>
      <c r="E982" s="746"/>
    </row>
    <row r="983" spans="1:5" ht="15.75" thickBot="1" x14ac:dyDescent="0.3">
      <c r="A983" s="738"/>
      <c r="B983" s="706"/>
      <c r="C983" s="706"/>
      <c r="D983" s="706"/>
      <c r="E983" s="746"/>
    </row>
    <row r="984" spans="1:5" ht="18.75" thickBot="1" x14ac:dyDescent="0.35">
      <c r="A984" s="738"/>
      <c r="B984" s="707" t="s">
        <v>825</v>
      </c>
      <c r="C984" s="708"/>
      <c r="D984" s="706"/>
      <c r="E984" s="746"/>
    </row>
    <row r="985" spans="1:5" ht="18.75" thickBot="1" x14ac:dyDescent="0.3">
      <c r="A985" s="740"/>
      <c r="B985" s="709" t="s">
        <v>1193</v>
      </c>
      <c r="C985" s="709" t="s">
        <v>1445</v>
      </c>
      <c r="D985" s="706"/>
      <c r="E985" s="746"/>
    </row>
    <row r="986" spans="1:5" ht="16.5" thickBot="1" x14ac:dyDescent="0.3">
      <c r="A986" s="740"/>
      <c r="B986" s="725" t="s">
        <v>1109</v>
      </c>
      <c r="C986" s="726">
        <v>15501</v>
      </c>
      <c r="D986" s="706"/>
      <c r="E986" s="746"/>
    </row>
    <row r="987" spans="1:5" ht="16.5" thickBot="1" x14ac:dyDescent="0.3">
      <c r="A987" s="740"/>
      <c r="B987" s="727" t="s">
        <v>746</v>
      </c>
      <c r="C987" s="714">
        <v>15272</v>
      </c>
      <c r="D987" s="706"/>
      <c r="E987" s="746"/>
    </row>
    <row r="988" spans="1:5" ht="16.5" thickBot="1" x14ac:dyDescent="0.3">
      <c r="A988" s="740"/>
      <c r="B988" s="725" t="s">
        <v>281</v>
      </c>
      <c r="C988" s="726">
        <v>9058</v>
      </c>
      <c r="D988" s="706"/>
      <c r="E988" s="746"/>
    </row>
    <row r="989" spans="1:5" ht="16.5" thickBot="1" x14ac:dyDescent="0.3">
      <c r="A989" s="740"/>
      <c r="B989" s="727" t="s">
        <v>1465</v>
      </c>
      <c r="C989" s="714">
        <v>8726</v>
      </c>
      <c r="D989" s="706"/>
      <c r="E989" s="746"/>
    </row>
    <row r="990" spans="1:5" ht="16.5" thickBot="1" x14ac:dyDescent="0.3">
      <c r="A990" s="740"/>
      <c r="B990" s="728" t="s">
        <v>998</v>
      </c>
      <c r="C990" s="729">
        <v>6227</v>
      </c>
      <c r="D990" s="706"/>
      <c r="E990" s="746"/>
    </row>
    <row r="991" spans="1:5" ht="15.75" thickBot="1" x14ac:dyDescent="0.3">
      <c r="A991" s="741"/>
      <c r="B991" s="730"/>
      <c r="C991" s="731"/>
      <c r="D991" s="730"/>
      <c r="E991" s="746"/>
    </row>
    <row r="992" spans="1:5" ht="18.75" thickBot="1" x14ac:dyDescent="0.35">
      <c r="A992" s="738"/>
      <c r="B992" s="707" t="s">
        <v>282</v>
      </c>
      <c r="C992" s="708"/>
      <c r="D992" s="708"/>
      <c r="E992" s="746"/>
    </row>
    <row r="993" spans="1:5" ht="18.75" thickBot="1" x14ac:dyDescent="0.3">
      <c r="A993" s="740"/>
      <c r="B993" s="709" t="s">
        <v>1221</v>
      </c>
      <c r="C993" s="709" t="s">
        <v>283</v>
      </c>
      <c r="D993" s="709" t="s">
        <v>284</v>
      </c>
      <c r="E993" s="746"/>
    </row>
    <row r="994" spans="1:5" ht="16.5" thickBot="1" x14ac:dyDescent="0.3">
      <c r="A994" s="740"/>
      <c r="B994" s="710" t="s">
        <v>1352</v>
      </c>
      <c r="C994" s="710" t="s">
        <v>285</v>
      </c>
      <c r="D994" s="712" t="s">
        <v>286</v>
      </c>
      <c r="E994" s="746"/>
    </row>
    <row r="995" spans="1:5" ht="16.5" thickBot="1" x14ac:dyDescent="0.3">
      <c r="A995" s="740"/>
      <c r="B995" s="713" t="s">
        <v>1352</v>
      </c>
      <c r="C995" s="732" t="s">
        <v>287</v>
      </c>
      <c r="D995" s="733" t="s">
        <v>288</v>
      </c>
      <c r="E995" s="746"/>
    </row>
    <row r="996" spans="1:5" ht="16.5" thickBot="1" x14ac:dyDescent="0.3">
      <c r="A996" s="740"/>
      <c r="B996" s="710" t="s">
        <v>1352</v>
      </c>
      <c r="C996" s="710" t="s">
        <v>289</v>
      </c>
      <c r="D996" s="721" t="s">
        <v>290</v>
      </c>
      <c r="E996" s="746"/>
    </row>
    <row r="997" spans="1:5" ht="16.5" thickBot="1" x14ac:dyDescent="0.3">
      <c r="A997" s="740"/>
      <c r="B997" s="713" t="s">
        <v>1352</v>
      </c>
      <c r="C997" s="713" t="s">
        <v>291</v>
      </c>
      <c r="D997" s="722" t="s">
        <v>198</v>
      </c>
      <c r="E997" s="746"/>
    </row>
    <row r="998" spans="1:5" ht="16.5" thickBot="1" x14ac:dyDescent="0.3">
      <c r="A998" s="740"/>
      <c r="B998" s="716" t="s">
        <v>1352</v>
      </c>
      <c r="C998" s="719" t="s">
        <v>106</v>
      </c>
      <c r="D998" s="724" t="s">
        <v>107</v>
      </c>
      <c r="E998" s="746"/>
    </row>
    <row r="999" spans="1:5" ht="15.75" thickBot="1" x14ac:dyDescent="0.3">
      <c r="A999" s="746"/>
      <c r="B999" s="746"/>
      <c r="C999" s="746"/>
      <c r="D999" s="746"/>
      <c r="E999" s="746"/>
    </row>
    <row r="1000" spans="1:5" s="108" customFormat="1" ht="15.75" thickBot="1" x14ac:dyDescent="0.3">
      <c r="A1000" s="747"/>
      <c r="B1000" s="747"/>
      <c r="C1000" s="747"/>
      <c r="D1000" s="747"/>
      <c r="E1000" s="748"/>
    </row>
    <row r="1001" spans="1:5" ht="15.75" thickBot="1" x14ac:dyDescent="0.3">
      <c r="A1001" s="730"/>
      <c r="B1001" s="730"/>
      <c r="C1001" s="730"/>
      <c r="D1001" s="730"/>
      <c r="E1001" s="706"/>
    </row>
    <row r="1002" spans="1:5" ht="16.5" thickBot="1" x14ac:dyDescent="0.3">
      <c r="A1002" s="735"/>
      <c r="B1002" s="734" t="s">
        <v>320</v>
      </c>
      <c r="C1002" s="735"/>
      <c r="D1002" s="735"/>
      <c r="E1002" s="749"/>
    </row>
    <row r="1003" spans="1:5" ht="18.75" thickBot="1" x14ac:dyDescent="0.35">
      <c r="A1003" s="735"/>
      <c r="B1003" s="707" t="s">
        <v>872</v>
      </c>
      <c r="C1003" s="708"/>
      <c r="D1003" s="708"/>
      <c r="E1003" s="749"/>
    </row>
    <row r="1004" spans="1:5" ht="18.75" thickBot="1" x14ac:dyDescent="0.3">
      <c r="A1004" s="742"/>
      <c r="B1004" s="709" t="s">
        <v>1403</v>
      </c>
      <c r="C1004" s="709" t="s">
        <v>1373</v>
      </c>
      <c r="D1004" s="709" t="s">
        <v>1195</v>
      </c>
      <c r="E1004" s="749"/>
    </row>
    <row r="1005" spans="1:5" ht="16.5" thickBot="1" x14ac:dyDescent="0.3">
      <c r="A1005" s="742"/>
      <c r="B1005" s="710" t="s">
        <v>820</v>
      </c>
      <c r="C1005" s="711">
        <v>1983</v>
      </c>
      <c r="D1005" s="712" t="s">
        <v>108</v>
      </c>
      <c r="E1005" s="749"/>
    </row>
    <row r="1006" spans="1:5" ht="16.5" thickBot="1" x14ac:dyDescent="0.3">
      <c r="A1006" s="742"/>
      <c r="B1006" s="713" t="s">
        <v>322</v>
      </c>
      <c r="C1006" s="713">
        <v>890</v>
      </c>
      <c r="D1006" s="715" t="s">
        <v>109</v>
      </c>
      <c r="E1006" s="749"/>
    </row>
    <row r="1007" spans="1:5" ht="16.5" thickBot="1" x14ac:dyDescent="0.3">
      <c r="A1007" s="742"/>
      <c r="B1007" s="710" t="s">
        <v>110</v>
      </c>
      <c r="C1007" s="710">
        <v>854</v>
      </c>
      <c r="D1007" s="712" t="s">
        <v>111</v>
      </c>
      <c r="E1007" s="749"/>
    </row>
    <row r="1008" spans="1:5" ht="16.5" thickBot="1" x14ac:dyDescent="0.3">
      <c r="A1008" s="742"/>
      <c r="B1008" s="713" t="s">
        <v>322</v>
      </c>
      <c r="C1008" s="713">
        <v>758</v>
      </c>
      <c r="D1008" s="715" t="s">
        <v>112</v>
      </c>
      <c r="E1008" s="749"/>
    </row>
    <row r="1009" spans="1:5" ht="16.5" thickBot="1" x14ac:dyDescent="0.3">
      <c r="A1009" s="742"/>
      <c r="B1009" s="716" t="s">
        <v>322</v>
      </c>
      <c r="C1009" s="719">
        <v>726</v>
      </c>
      <c r="D1009" s="718" t="s">
        <v>113</v>
      </c>
      <c r="E1009" s="749"/>
    </row>
    <row r="1010" spans="1:5" ht="15.75" thickBot="1" x14ac:dyDescent="0.3">
      <c r="A1010" s="735"/>
      <c r="B1010" s="706"/>
      <c r="C1010" s="706"/>
      <c r="D1010" s="706"/>
      <c r="E1010" s="749"/>
    </row>
    <row r="1011" spans="1:5" ht="18.75" thickBot="1" x14ac:dyDescent="0.35">
      <c r="A1011" s="735"/>
      <c r="B1011" s="707" t="s">
        <v>873</v>
      </c>
      <c r="C1011" s="708"/>
      <c r="D1011" s="708"/>
      <c r="E1011" s="749"/>
    </row>
    <row r="1012" spans="1:5" ht="18.75" thickBot="1" x14ac:dyDescent="0.3">
      <c r="A1012" s="742"/>
      <c r="B1012" s="709" t="s">
        <v>1410</v>
      </c>
      <c r="C1012" s="709" t="s">
        <v>923</v>
      </c>
      <c r="D1012" s="709" t="s">
        <v>1195</v>
      </c>
      <c r="E1012" s="749"/>
    </row>
    <row r="1013" spans="1:5" ht="16.5" thickBot="1" x14ac:dyDescent="0.3">
      <c r="A1013" s="742"/>
      <c r="B1013" s="710" t="s">
        <v>788</v>
      </c>
      <c r="C1013" s="719" t="s">
        <v>180</v>
      </c>
      <c r="D1013" s="712" t="s">
        <v>114</v>
      </c>
      <c r="E1013" s="749"/>
    </row>
    <row r="1014" spans="1:5" ht="16.5" thickBot="1" x14ac:dyDescent="0.3">
      <c r="A1014" s="742"/>
      <c r="B1014" s="713" t="s">
        <v>968</v>
      </c>
      <c r="C1014" s="713" t="s">
        <v>119</v>
      </c>
      <c r="D1014" s="720" t="s">
        <v>120</v>
      </c>
      <c r="E1014" s="749"/>
    </row>
    <row r="1015" spans="1:5" ht="16.5" thickBot="1" x14ac:dyDescent="0.3">
      <c r="A1015" s="742"/>
      <c r="B1015" s="710" t="s">
        <v>788</v>
      </c>
      <c r="C1015" s="719" t="s">
        <v>121</v>
      </c>
      <c r="D1015" s="721" t="s">
        <v>122</v>
      </c>
      <c r="E1015" s="749"/>
    </row>
    <row r="1016" spans="1:5" ht="16.5" thickBot="1" x14ac:dyDescent="0.3">
      <c r="A1016" s="742"/>
      <c r="B1016" s="713" t="s">
        <v>788</v>
      </c>
      <c r="C1016" s="713" t="s">
        <v>123</v>
      </c>
      <c r="D1016" s="722" t="s">
        <v>124</v>
      </c>
      <c r="E1016" s="749"/>
    </row>
    <row r="1017" spans="1:5" ht="16.5" thickBot="1" x14ac:dyDescent="0.3">
      <c r="A1017" s="742"/>
      <c r="B1017" s="716" t="s">
        <v>968</v>
      </c>
      <c r="C1017" s="719" t="s">
        <v>215</v>
      </c>
      <c r="D1017" s="718" t="s">
        <v>108</v>
      </c>
      <c r="E1017" s="749"/>
    </row>
    <row r="1018" spans="1:5" ht="15.75" thickBot="1" x14ac:dyDescent="0.3">
      <c r="A1018" s="735"/>
      <c r="B1018" s="706"/>
      <c r="C1018" s="706"/>
      <c r="D1018" s="706"/>
      <c r="E1018" s="749"/>
    </row>
    <row r="1019" spans="1:5" ht="18.75" thickBot="1" x14ac:dyDescent="0.35">
      <c r="A1019" s="735"/>
      <c r="B1019" s="707" t="s">
        <v>874</v>
      </c>
      <c r="C1019" s="708"/>
      <c r="D1019" s="708"/>
      <c r="E1019" s="749"/>
    </row>
    <row r="1020" spans="1:5" ht="18.75" thickBot="1" x14ac:dyDescent="0.3">
      <c r="A1020" s="742"/>
      <c r="B1020" s="709" t="s">
        <v>1403</v>
      </c>
      <c r="C1020" s="709" t="s">
        <v>1218</v>
      </c>
      <c r="D1020" s="709" t="s">
        <v>1195</v>
      </c>
      <c r="E1020" s="749"/>
    </row>
    <row r="1021" spans="1:5" ht="16.5" thickBot="1" x14ac:dyDescent="0.3">
      <c r="A1021" s="742"/>
      <c r="B1021" s="710" t="s">
        <v>1114</v>
      </c>
      <c r="C1021" s="710" t="s">
        <v>216</v>
      </c>
      <c r="D1021" s="721" t="s">
        <v>217</v>
      </c>
      <c r="E1021" s="749"/>
    </row>
    <row r="1022" spans="1:5" ht="16.5" thickBot="1" x14ac:dyDescent="0.3">
      <c r="A1022" s="742"/>
      <c r="B1022" s="713" t="s">
        <v>1240</v>
      </c>
      <c r="C1022" s="713" t="s">
        <v>218</v>
      </c>
      <c r="D1022" s="720" t="s">
        <v>219</v>
      </c>
      <c r="E1022" s="749"/>
    </row>
    <row r="1023" spans="1:5" ht="16.5" thickBot="1" x14ac:dyDescent="0.3">
      <c r="A1023" s="742"/>
      <c r="B1023" s="710" t="s">
        <v>1114</v>
      </c>
      <c r="C1023" s="710" t="s">
        <v>220</v>
      </c>
      <c r="D1023" s="723" t="s">
        <v>221</v>
      </c>
      <c r="E1023" s="749"/>
    </row>
    <row r="1024" spans="1:5" ht="16.5" thickBot="1" x14ac:dyDescent="0.3">
      <c r="A1024" s="742"/>
      <c r="B1024" s="713" t="s">
        <v>1412</v>
      </c>
      <c r="C1024" s="713" t="s">
        <v>222</v>
      </c>
      <c r="D1024" s="736" t="s">
        <v>223</v>
      </c>
      <c r="E1024" s="749"/>
    </row>
    <row r="1025" spans="1:5" ht="16.5" thickBot="1" x14ac:dyDescent="0.3">
      <c r="A1025" s="742"/>
      <c r="B1025" s="716" t="s">
        <v>1255</v>
      </c>
      <c r="C1025" s="719" t="s">
        <v>224</v>
      </c>
      <c r="D1025" s="737" t="s">
        <v>127</v>
      </c>
      <c r="E1025" s="749"/>
    </row>
    <row r="1026" spans="1:5" ht="15.75" thickBot="1" x14ac:dyDescent="0.3">
      <c r="A1026" s="735"/>
      <c r="B1026" s="706"/>
      <c r="C1026" s="706"/>
      <c r="D1026" s="706"/>
      <c r="E1026" s="749"/>
    </row>
    <row r="1027" spans="1:5" ht="18.75" thickBot="1" x14ac:dyDescent="0.35">
      <c r="A1027" s="735"/>
      <c r="B1027" s="707" t="s">
        <v>875</v>
      </c>
      <c r="C1027" s="708"/>
      <c r="D1027" s="708"/>
      <c r="E1027" s="749"/>
    </row>
    <row r="1028" spans="1:5" ht="18.75" thickBot="1" x14ac:dyDescent="0.3">
      <c r="A1028" s="742"/>
      <c r="B1028" s="709" t="s">
        <v>1221</v>
      </c>
      <c r="C1028" s="709" t="s">
        <v>683</v>
      </c>
      <c r="D1028" s="709" t="s">
        <v>1220</v>
      </c>
      <c r="E1028" s="749"/>
    </row>
    <row r="1029" spans="1:5" ht="16.5" thickBot="1" x14ac:dyDescent="0.3">
      <c r="A1029" s="742"/>
      <c r="B1029" s="710" t="s">
        <v>1352</v>
      </c>
      <c r="C1029" s="710" t="s">
        <v>179</v>
      </c>
      <c r="D1029" s="712" t="s">
        <v>128</v>
      </c>
      <c r="E1029" s="749"/>
    </row>
    <row r="1030" spans="1:5" ht="16.5" thickBot="1" x14ac:dyDescent="0.3">
      <c r="A1030" s="742"/>
      <c r="B1030" s="713" t="s">
        <v>1352</v>
      </c>
      <c r="C1030" s="713" t="s">
        <v>129</v>
      </c>
      <c r="D1030" s="720" t="s">
        <v>231</v>
      </c>
      <c r="E1030" s="749"/>
    </row>
    <row r="1031" spans="1:5" ht="16.5" thickBot="1" x14ac:dyDescent="0.3">
      <c r="A1031" s="742"/>
      <c r="B1031" s="710" t="s">
        <v>1352</v>
      </c>
      <c r="C1031" s="710" t="s">
        <v>94</v>
      </c>
      <c r="D1031" s="721" t="s">
        <v>96</v>
      </c>
      <c r="E1031" s="749"/>
    </row>
    <row r="1032" spans="1:5" ht="16.5" thickBot="1" x14ac:dyDescent="0.3">
      <c r="A1032" s="742"/>
      <c r="B1032" s="713" t="s">
        <v>1352</v>
      </c>
      <c r="C1032" s="713" t="s">
        <v>97</v>
      </c>
      <c r="D1032" s="722" t="s">
        <v>237</v>
      </c>
      <c r="E1032" s="749"/>
    </row>
    <row r="1033" spans="1:5" ht="16.5" thickBot="1" x14ac:dyDescent="0.3">
      <c r="A1033" s="742"/>
      <c r="B1033" s="716" t="s">
        <v>1352</v>
      </c>
      <c r="C1033" s="719" t="s">
        <v>238</v>
      </c>
      <c r="D1033" s="724" t="s">
        <v>239</v>
      </c>
      <c r="E1033" s="749"/>
    </row>
    <row r="1034" spans="1:5" ht="15.75" thickBot="1" x14ac:dyDescent="0.3">
      <c r="A1034" s="735"/>
      <c r="B1034" s="706"/>
      <c r="C1034" s="706"/>
      <c r="D1034" s="706"/>
      <c r="E1034" s="749"/>
    </row>
    <row r="1035" spans="1:5" ht="18.75" thickBot="1" x14ac:dyDescent="0.35">
      <c r="A1035" s="735"/>
      <c r="B1035" s="707" t="s">
        <v>731</v>
      </c>
      <c r="C1035" s="708"/>
      <c r="D1035" s="706"/>
      <c r="E1035" s="749"/>
    </row>
    <row r="1036" spans="1:5" ht="18.75" thickBot="1" x14ac:dyDescent="0.3">
      <c r="A1036" s="742"/>
      <c r="B1036" s="709" t="s">
        <v>1193</v>
      </c>
      <c r="C1036" s="709" t="s">
        <v>1445</v>
      </c>
      <c r="D1036" s="706"/>
      <c r="E1036" s="749"/>
    </row>
    <row r="1037" spans="1:5" ht="16.5" thickBot="1" x14ac:dyDescent="0.3">
      <c r="A1037" s="742"/>
      <c r="B1037" s="725" t="s">
        <v>240</v>
      </c>
      <c r="C1037" s="726">
        <v>14069</v>
      </c>
      <c r="D1037" s="706"/>
      <c r="E1037" s="749"/>
    </row>
    <row r="1038" spans="1:5" ht="16.5" thickBot="1" x14ac:dyDescent="0.3">
      <c r="A1038" s="742"/>
      <c r="B1038" s="727" t="s">
        <v>1465</v>
      </c>
      <c r="C1038" s="714">
        <v>11892</v>
      </c>
      <c r="D1038" s="706"/>
      <c r="E1038" s="749"/>
    </row>
    <row r="1039" spans="1:5" ht="16.5" thickBot="1" x14ac:dyDescent="0.3">
      <c r="A1039" s="742"/>
      <c r="B1039" s="725" t="s">
        <v>241</v>
      </c>
      <c r="C1039" s="726">
        <v>10442</v>
      </c>
      <c r="D1039" s="706"/>
      <c r="E1039" s="749"/>
    </row>
    <row r="1040" spans="1:5" ht="16.5" thickBot="1" x14ac:dyDescent="0.3">
      <c r="A1040" s="742"/>
      <c r="B1040" s="727" t="s">
        <v>242</v>
      </c>
      <c r="C1040" s="714">
        <v>7465</v>
      </c>
      <c r="D1040" s="706"/>
      <c r="E1040" s="749"/>
    </row>
    <row r="1041" spans="1:5" ht="16.5" thickBot="1" x14ac:dyDescent="0.3">
      <c r="A1041" s="742"/>
      <c r="B1041" s="728" t="s">
        <v>345</v>
      </c>
      <c r="C1041" s="729">
        <v>7282</v>
      </c>
      <c r="D1041" s="706"/>
      <c r="E1041" s="749"/>
    </row>
    <row r="1042" spans="1:5" ht="15.75" thickBot="1" x14ac:dyDescent="0.3">
      <c r="A1042" s="743"/>
      <c r="B1042" s="730"/>
      <c r="C1042" s="731"/>
      <c r="D1042" s="730"/>
      <c r="E1042" s="749"/>
    </row>
    <row r="1043" spans="1:5" ht="18.75" thickBot="1" x14ac:dyDescent="0.35">
      <c r="A1043" s="735"/>
      <c r="B1043" s="707" t="s">
        <v>185</v>
      </c>
      <c r="C1043" s="708"/>
      <c r="D1043" s="708"/>
      <c r="E1043" s="749"/>
    </row>
    <row r="1044" spans="1:5" ht="18.75" thickBot="1" x14ac:dyDescent="0.3">
      <c r="A1044" s="742"/>
      <c r="B1044" s="709" t="s">
        <v>1221</v>
      </c>
      <c r="C1044" s="709" t="s">
        <v>283</v>
      </c>
      <c r="D1044" s="709" t="s">
        <v>284</v>
      </c>
      <c r="E1044" s="749"/>
    </row>
    <row r="1045" spans="1:5" ht="16.5" thickBot="1" x14ac:dyDescent="0.3">
      <c r="A1045" s="742"/>
      <c r="B1045" s="710" t="s">
        <v>1352</v>
      </c>
      <c r="C1045" s="710" t="s">
        <v>186</v>
      </c>
      <c r="D1045" s="712" t="s">
        <v>187</v>
      </c>
      <c r="E1045" s="749"/>
    </row>
    <row r="1046" spans="1:5" ht="16.5" thickBot="1" x14ac:dyDescent="0.3">
      <c r="A1046" s="742"/>
      <c r="B1046" s="713" t="s">
        <v>188</v>
      </c>
      <c r="C1046" s="732" t="s">
        <v>189</v>
      </c>
      <c r="D1046" s="733" t="s">
        <v>190</v>
      </c>
      <c r="E1046" s="749"/>
    </row>
    <row r="1047" spans="1:5" ht="16.5" thickBot="1" x14ac:dyDescent="0.3">
      <c r="A1047" s="742"/>
      <c r="B1047" s="710" t="s">
        <v>1352</v>
      </c>
      <c r="C1047" s="710" t="s">
        <v>191</v>
      </c>
      <c r="D1047" s="721" t="s">
        <v>192</v>
      </c>
      <c r="E1047" s="749"/>
    </row>
    <row r="1048" spans="1:5" ht="16.5" thickBot="1" x14ac:dyDescent="0.3">
      <c r="A1048" s="742"/>
      <c r="B1048" s="713" t="s">
        <v>1352</v>
      </c>
      <c r="C1048" s="713" t="s">
        <v>193</v>
      </c>
      <c r="D1048" s="722" t="s">
        <v>194</v>
      </c>
      <c r="E1048" s="749"/>
    </row>
    <row r="1049" spans="1:5" ht="16.5" thickBot="1" x14ac:dyDescent="0.3">
      <c r="A1049" s="742"/>
      <c r="B1049" s="710" t="s">
        <v>1352</v>
      </c>
      <c r="C1049" s="744" t="s">
        <v>195</v>
      </c>
      <c r="D1049" s="793" t="s">
        <v>98</v>
      </c>
      <c r="E1049" s="749"/>
    </row>
    <row r="1050" spans="1:5" x14ac:dyDescent="0.25">
      <c r="A1050" s="750"/>
      <c r="B1050" s="750"/>
      <c r="C1050" s="750"/>
      <c r="D1050" s="750"/>
      <c r="E1050" s="750"/>
    </row>
    <row r="1052" spans="1:5" ht="15.75" thickBot="1" x14ac:dyDescent="0.3"/>
    <row r="1053" spans="1:5" ht="16.5" thickBot="1" x14ac:dyDescent="0.3">
      <c r="A1053" s="784"/>
      <c r="B1053" s="785" t="s">
        <v>101</v>
      </c>
      <c r="C1053" s="784"/>
      <c r="D1053" s="784"/>
      <c r="E1053" s="784"/>
    </row>
    <row r="1054" spans="1:5" ht="18.75" thickBot="1" x14ac:dyDescent="0.35">
      <c r="A1054" s="784"/>
      <c r="B1054" s="707" t="s">
        <v>692</v>
      </c>
      <c r="C1054" s="708"/>
      <c r="D1054" s="708"/>
      <c r="E1054" s="784"/>
    </row>
    <row r="1055" spans="1:5" ht="18.75" thickBot="1" x14ac:dyDescent="0.3">
      <c r="A1055" s="786"/>
      <c r="B1055" s="709" t="s">
        <v>1403</v>
      </c>
      <c r="C1055" s="709" t="s">
        <v>171</v>
      </c>
      <c r="D1055" s="709" t="s">
        <v>1195</v>
      </c>
      <c r="E1055" s="784"/>
    </row>
    <row r="1056" spans="1:5" ht="16.5" thickBot="1" x14ac:dyDescent="0.3">
      <c r="A1056" s="786"/>
      <c r="B1056" s="792" t="s">
        <v>174</v>
      </c>
      <c r="C1056" s="711">
        <v>3748</v>
      </c>
      <c r="D1056" s="745" t="s">
        <v>172</v>
      </c>
      <c r="E1056" s="784"/>
    </row>
    <row r="1057" spans="1:5" ht="16.5" thickBot="1" x14ac:dyDescent="0.3">
      <c r="A1057" s="786"/>
      <c r="B1057" s="794" t="s">
        <v>82</v>
      </c>
      <c r="C1057" s="713">
        <v>2793</v>
      </c>
      <c r="D1057" s="715" t="s">
        <v>85</v>
      </c>
      <c r="E1057" s="784"/>
    </row>
    <row r="1058" spans="1:5" ht="16.5" thickBot="1" x14ac:dyDescent="0.3">
      <c r="A1058" s="786"/>
      <c r="B1058" s="792" t="s">
        <v>80</v>
      </c>
      <c r="C1058" s="710">
        <v>2031</v>
      </c>
      <c r="D1058" s="745" t="s">
        <v>83</v>
      </c>
      <c r="E1058" s="784"/>
    </row>
    <row r="1059" spans="1:5" ht="16.5" thickBot="1" x14ac:dyDescent="0.3">
      <c r="A1059" s="786"/>
      <c r="B1059" s="794" t="s">
        <v>81</v>
      </c>
      <c r="C1059" s="713">
        <v>1115</v>
      </c>
      <c r="D1059" s="715" t="s">
        <v>84</v>
      </c>
      <c r="E1059" s="784"/>
    </row>
    <row r="1060" spans="1:5" ht="16.5" thickBot="1" x14ac:dyDescent="0.3">
      <c r="A1060" s="786"/>
      <c r="B1060" s="795" t="s">
        <v>173</v>
      </c>
      <c r="C1060" s="719">
        <v>955</v>
      </c>
      <c r="D1060" s="718" t="s">
        <v>1079</v>
      </c>
      <c r="E1060" s="784"/>
    </row>
    <row r="1061" spans="1:5" ht="15.75" thickBot="1" x14ac:dyDescent="0.3">
      <c r="A1061" s="784"/>
      <c r="B1061" s="706"/>
      <c r="C1061" s="706"/>
      <c r="D1061" s="706"/>
      <c r="E1061" s="784"/>
    </row>
    <row r="1062" spans="1:5" ht="18.75" thickBot="1" x14ac:dyDescent="0.35">
      <c r="A1062" s="784"/>
      <c r="B1062" s="707" t="s">
        <v>611</v>
      </c>
      <c r="C1062" s="708"/>
      <c r="D1062" s="708"/>
      <c r="E1062" s="784"/>
    </row>
    <row r="1063" spans="1:5" ht="18.75" thickBot="1" x14ac:dyDescent="0.3">
      <c r="A1063" s="786"/>
      <c r="B1063" s="709" t="s">
        <v>1410</v>
      </c>
      <c r="C1063" s="709" t="s">
        <v>139</v>
      </c>
      <c r="D1063" s="709" t="s">
        <v>1195</v>
      </c>
      <c r="E1063" s="784"/>
    </row>
    <row r="1064" spans="1:5" ht="16.5" thickBot="1" x14ac:dyDescent="0.3">
      <c r="A1064" s="786"/>
      <c r="B1064" s="792" t="s">
        <v>178</v>
      </c>
      <c r="C1064" s="796" t="s">
        <v>181</v>
      </c>
      <c r="D1064" s="745" t="s">
        <v>182</v>
      </c>
      <c r="E1064" s="784"/>
    </row>
    <row r="1065" spans="1:5" ht="16.5" thickBot="1" x14ac:dyDescent="0.3">
      <c r="A1065" s="786"/>
      <c r="B1065" s="794" t="s">
        <v>142</v>
      </c>
      <c r="C1065" s="794" t="s">
        <v>137</v>
      </c>
      <c r="D1065" s="720" t="s">
        <v>138</v>
      </c>
      <c r="E1065" s="784"/>
    </row>
    <row r="1066" spans="1:5" ht="16.5" thickBot="1" x14ac:dyDescent="0.3">
      <c r="A1066" s="786"/>
      <c r="B1066" s="792" t="s">
        <v>142</v>
      </c>
      <c r="C1066" s="796" t="s">
        <v>135</v>
      </c>
      <c r="D1066" s="721" t="s">
        <v>136</v>
      </c>
      <c r="E1066" s="784"/>
    </row>
    <row r="1067" spans="1:5" ht="16.5" thickBot="1" x14ac:dyDescent="0.3">
      <c r="A1067" s="786"/>
      <c r="B1067" s="794" t="s">
        <v>133</v>
      </c>
      <c r="C1067" s="794" t="s">
        <v>134</v>
      </c>
      <c r="D1067" s="722" t="s">
        <v>132</v>
      </c>
      <c r="E1067" s="784"/>
    </row>
    <row r="1068" spans="1:5" ht="16.5" thickBot="1" x14ac:dyDescent="0.3">
      <c r="A1068" s="786"/>
      <c r="B1068" s="795" t="s">
        <v>143</v>
      </c>
      <c r="C1068" s="796" t="s">
        <v>140</v>
      </c>
      <c r="D1068" s="718" t="s">
        <v>141</v>
      </c>
      <c r="E1068" s="784"/>
    </row>
    <row r="1069" spans="1:5" ht="15.75" thickBot="1" x14ac:dyDescent="0.3">
      <c r="A1069" s="784"/>
      <c r="B1069" s="706"/>
      <c r="C1069" s="706"/>
      <c r="D1069" s="706"/>
      <c r="E1069" s="784"/>
    </row>
    <row r="1070" spans="1:5" ht="18.75" thickBot="1" x14ac:dyDescent="0.35">
      <c r="A1070" s="784"/>
      <c r="B1070" s="707" t="s">
        <v>164</v>
      </c>
      <c r="C1070" s="708"/>
      <c r="D1070" s="708"/>
      <c r="E1070" s="784"/>
    </row>
    <row r="1071" spans="1:5" ht="18.75" thickBot="1" x14ac:dyDescent="0.3">
      <c r="A1071" s="786"/>
      <c r="B1071" s="709" t="s">
        <v>1403</v>
      </c>
      <c r="C1071" s="709" t="s">
        <v>1218</v>
      </c>
      <c r="D1071" s="709" t="s">
        <v>1195</v>
      </c>
      <c r="E1071" s="784"/>
    </row>
    <row r="1072" spans="1:5" ht="16.5" thickBot="1" x14ac:dyDescent="0.3">
      <c r="A1072" s="786"/>
      <c r="B1072" s="792" t="s">
        <v>166</v>
      </c>
      <c r="C1072" s="710">
        <v>539</v>
      </c>
      <c r="D1072" s="721" t="s">
        <v>99</v>
      </c>
      <c r="E1072" s="784"/>
    </row>
    <row r="1073" spans="1:5" ht="16.5" thickBot="1" x14ac:dyDescent="0.3">
      <c r="A1073" s="786"/>
      <c r="B1073" s="794" t="s">
        <v>165</v>
      </c>
      <c r="C1073" s="713">
        <v>341</v>
      </c>
      <c r="D1073" s="720" t="s">
        <v>169</v>
      </c>
      <c r="E1073" s="784"/>
    </row>
    <row r="1074" spans="1:5" ht="16.5" thickBot="1" x14ac:dyDescent="0.3">
      <c r="A1074" s="786"/>
      <c r="B1074" s="792" t="s">
        <v>162</v>
      </c>
      <c r="C1074" s="710">
        <v>301</v>
      </c>
      <c r="D1074" s="723" t="s">
        <v>100</v>
      </c>
      <c r="E1074" s="784"/>
    </row>
    <row r="1075" spans="1:5" ht="16.5" thickBot="1" x14ac:dyDescent="0.3">
      <c r="A1075" s="786"/>
      <c r="B1075" s="794" t="s">
        <v>163</v>
      </c>
      <c r="C1075" s="713">
        <v>282</v>
      </c>
      <c r="D1075" s="736" t="s">
        <v>168</v>
      </c>
      <c r="E1075" s="784"/>
    </row>
    <row r="1076" spans="1:5" ht="16.5" thickBot="1" x14ac:dyDescent="0.3">
      <c r="A1076" s="786"/>
      <c r="B1076" s="795" t="s">
        <v>167</v>
      </c>
      <c r="C1076" s="719">
        <v>261</v>
      </c>
      <c r="D1076" s="737" t="s">
        <v>170</v>
      </c>
      <c r="E1076" s="784"/>
    </row>
    <row r="1077" spans="1:5" ht="15.75" thickBot="1" x14ac:dyDescent="0.3">
      <c r="A1077" s="784"/>
      <c r="B1077" s="706"/>
      <c r="C1077" s="706"/>
      <c r="D1077" s="706"/>
      <c r="E1077" s="784"/>
    </row>
    <row r="1078" spans="1:5" ht="18.75" thickBot="1" x14ac:dyDescent="0.35">
      <c r="A1078" s="784"/>
      <c r="B1078" s="707" t="s">
        <v>146</v>
      </c>
      <c r="C1078" s="708"/>
      <c r="D1078" s="708"/>
      <c r="E1078" s="784"/>
    </row>
    <row r="1079" spans="1:5" ht="18.75" thickBot="1" x14ac:dyDescent="0.3">
      <c r="A1079" s="786"/>
      <c r="B1079" s="709" t="s">
        <v>1221</v>
      </c>
      <c r="C1079" s="709" t="s">
        <v>91</v>
      </c>
      <c r="D1079" s="709" t="s">
        <v>1220</v>
      </c>
      <c r="E1079" s="784"/>
    </row>
    <row r="1080" spans="1:5" ht="16.5" thickBot="1" x14ac:dyDescent="0.3">
      <c r="A1080" s="786"/>
      <c r="B1080" s="792" t="s">
        <v>86</v>
      </c>
      <c r="C1080" s="792" t="s">
        <v>88</v>
      </c>
      <c r="D1080" s="745" t="s">
        <v>125</v>
      </c>
      <c r="E1080" s="784"/>
    </row>
    <row r="1081" spans="1:5" ht="16.5" thickBot="1" x14ac:dyDescent="0.3">
      <c r="A1081" s="786"/>
      <c r="B1081" s="794" t="s">
        <v>86</v>
      </c>
      <c r="C1081" s="794" t="s">
        <v>89</v>
      </c>
      <c r="D1081" s="720" t="s">
        <v>126</v>
      </c>
      <c r="E1081" s="784"/>
    </row>
    <row r="1082" spans="1:5" ht="16.5" thickBot="1" x14ac:dyDescent="0.3">
      <c r="A1082" s="786"/>
      <c r="B1082" s="792" t="s">
        <v>87</v>
      </c>
      <c r="C1082" s="792" t="s">
        <v>90</v>
      </c>
      <c r="D1082" s="721" t="s">
        <v>39</v>
      </c>
      <c r="E1082" s="784"/>
    </row>
    <row r="1083" spans="1:5" ht="16.5" thickBot="1" x14ac:dyDescent="0.3">
      <c r="A1083" s="786"/>
      <c r="B1083" s="794" t="s">
        <v>86</v>
      </c>
      <c r="C1083" s="794" t="s">
        <v>92</v>
      </c>
      <c r="D1083" s="722" t="s">
        <v>38</v>
      </c>
      <c r="E1083" s="784"/>
    </row>
    <row r="1084" spans="1:5" ht="16.5" thickBot="1" x14ac:dyDescent="0.3">
      <c r="A1084" s="786"/>
      <c r="B1084" s="795" t="s">
        <v>87</v>
      </c>
      <c r="C1084" s="796" t="s">
        <v>93</v>
      </c>
      <c r="D1084" s="724" t="s">
        <v>40</v>
      </c>
      <c r="E1084" s="784"/>
    </row>
    <row r="1085" spans="1:5" ht="15.75" thickBot="1" x14ac:dyDescent="0.3">
      <c r="A1085" s="784"/>
      <c r="B1085" s="706"/>
      <c r="C1085" s="706"/>
      <c r="D1085" s="706"/>
      <c r="E1085" s="784"/>
    </row>
    <row r="1086" spans="1:5" ht="18.75" thickBot="1" x14ac:dyDescent="0.35">
      <c r="A1086" s="784"/>
      <c r="B1086" s="707" t="s">
        <v>525</v>
      </c>
      <c r="C1086" s="708"/>
      <c r="D1086" s="706"/>
      <c r="E1086" s="784"/>
    </row>
    <row r="1087" spans="1:5" ht="18.75" thickBot="1" x14ac:dyDescent="0.3">
      <c r="A1087" s="786"/>
      <c r="B1087" s="709" t="s">
        <v>1193</v>
      </c>
      <c r="C1087" s="709" t="s">
        <v>1445</v>
      </c>
      <c r="D1087" s="706"/>
      <c r="E1087" s="784"/>
    </row>
    <row r="1088" spans="1:5" ht="16.5" thickBot="1" x14ac:dyDescent="0.3">
      <c r="A1088" s="786"/>
      <c r="B1088" s="725" t="s">
        <v>1465</v>
      </c>
      <c r="C1088" s="726">
        <v>21199</v>
      </c>
      <c r="D1088" s="706"/>
      <c r="E1088" s="784"/>
    </row>
    <row r="1089" spans="1:5" ht="16.5" thickBot="1" x14ac:dyDescent="0.3">
      <c r="A1089" s="786"/>
      <c r="B1089" s="727" t="s">
        <v>144</v>
      </c>
      <c r="C1089" s="714">
        <v>13861</v>
      </c>
      <c r="D1089" s="706"/>
      <c r="E1089" s="784"/>
    </row>
    <row r="1090" spans="1:5" ht="16.5" thickBot="1" x14ac:dyDescent="0.3">
      <c r="A1090" s="786"/>
      <c r="B1090" s="725" t="s">
        <v>145</v>
      </c>
      <c r="C1090" s="726">
        <v>11569</v>
      </c>
      <c r="D1090" s="706"/>
      <c r="E1090" s="784"/>
    </row>
    <row r="1091" spans="1:5" ht="16.5" thickBot="1" x14ac:dyDescent="0.3">
      <c r="A1091" s="786"/>
      <c r="B1091" s="727" t="s">
        <v>998</v>
      </c>
      <c r="C1091" s="714">
        <v>7332</v>
      </c>
      <c r="D1091" s="706"/>
      <c r="E1091" s="784"/>
    </row>
    <row r="1092" spans="1:5" ht="16.5" thickBot="1" x14ac:dyDescent="0.3">
      <c r="A1092" s="786"/>
      <c r="B1092" s="728" t="s">
        <v>746</v>
      </c>
      <c r="C1092" s="729">
        <v>6085</v>
      </c>
      <c r="D1092" s="706"/>
      <c r="E1092" s="784"/>
    </row>
    <row r="1093" spans="1:5" ht="15.75" thickBot="1" x14ac:dyDescent="0.3">
      <c r="A1093" s="787"/>
      <c r="B1093" s="730"/>
      <c r="C1093" s="731"/>
      <c r="D1093" s="730"/>
      <c r="E1093" s="784"/>
    </row>
    <row r="1094" spans="1:5" ht="18.75" thickBot="1" x14ac:dyDescent="0.35">
      <c r="A1094" s="784"/>
      <c r="B1094" s="707" t="s">
        <v>102</v>
      </c>
      <c r="C1094" s="708"/>
      <c r="D1094" s="708"/>
      <c r="E1094" s="784"/>
    </row>
    <row r="1095" spans="1:5" ht="18.75" thickBot="1" x14ac:dyDescent="0.3">
      <c r="A1095" s="786"/>
      <c r="B1095" s="709" t="s">
        <v>1221</v>
      </c>
      <c r="C1095" s="709" t="s">
        <v>283</v>
      </c>
      <c r="D1095" s="709" t="s">
        <v>284</v>
      </c>
      <c r="E1095" s="784"/>
    </row>
    <row r="1096" spans="1:5" ht="16.5" thickBot="1" x14ac:dyDescent="0.3">
      <c r="A1096" s="786"/>
      <c r="B1096" s="792" t="s">
        <v>41</v>
      </c>
      <c r="C1096" s="710">
        <v>947</v>
      </c>
      <c r="D1096" s="745" t="s">
        <v>45</v>
      </c>
      <c r="E1096" s="784"/>
    </row>
    <row r="1097" spans="1:5" ht="16.5" thickBot="1" x14ac:dyDescent="0.3">
      <c r="A1097" s="786"/>
      <c r="B1097" s="794" t="s">
        <v>86</v>
      </c>
      <c r="C1097" s="732">
        <v>815</v>
      </c>
      <c r="D1097" s="733" t="s">
        <v>46</v>
      </c>
      <c r="E1097" s="784"/>
    </row>
    <row r="1098" spans="1:5" ht="16.5" thickBot="1" x14ac:dyDescent="0.3">
      <c r="A1098" s="786"/>
      <c r="B1098" s="792" t="s">
        <v>86</v>
      </c>
      <c r="C1098" s="710">
        <v>731</v>
      </c>
      <c r="D1098" s="721" t="s">
        <v>44</v>
      </c>
      <c r="E1098" s="784"/>
    </row>
    <row r="1099" spans="1:5" ht="16.5" thickBot="1" x14ac:dyDescent="0.3">
      <c r="A1099" s="786"/>
      <c r="B1099" s="794" t="s">
        <v>42</v>
      </c>
      <c r="C1099" s="713">
        <v>720</v>
      </c>
      <c r="D1099" s="722" t="s">
        <v>130</v>
      </c>
      <c r="E1099" s="784"/>
    </row>
    <row r="1100" spans="1:5" ht="16.5" thickBot="1" x14ac:dyDescent="0.3">
      <c r="A1100" s="786"/>
      <c r="B1100" s="792" t="s">
        <v>43</v>
      </c>
      <c r="C1100" s="744">
        <v>720</v>
      </c>
      <c r="D1100" s="745" t="s">
        <v>131</v>
      </c>
      <c r="E1100" s="784"/>
    </row>
    <row r="1101" spans="1:5" x14ac:dyDescent="0.25">
      <c r="A1101" s="208"/>
      <c r="B1101" s="208"/>
      <c r="C1101" s="208"/>
      <c r="D1101" s="208"/>
      <c r="E1101" s="208"/>
    </row>
    <row r="1103" spans="1:5" ht="15.75" thickBot="1" x14ac:dyDescent="0.3"/>
    <row r="1104" spans="1:5" ht="16.5" thickBot="1" x14ac:dyDescent="0.3">
      <c r="A1104" s="784"/>
      <c r="B1104" s="797" t="s">
        <v>63</v>
      </c>
      <c r="C1104" s="784"/>
      <c r="D1104" s="784"/>
      <c r="E1104" s="784"/>
    </row>
    <row r="1105" spans="1:5" ht="18.75" thickBot="1" x14ac:dyDescent="0.35">
      <c r="A1105" s="784"/>
      <c r="B1105" s="707" t="s">
        <v>64</v>
      </c>
      <c r="C1105" s="708"/>
      <c r="D1105" s="708"/>
      <c r="E1105" s="784"/>
    </row>
    <row r="1106" spans="1:5" ht="18.75" thickBot="1" x14ac:dyDescent="0.3">
      <c r="A1106" s="786"/>
      <c r="B1106" s="709" t="s">
        <v>1403</v>
      </c>
      <c r="C1106" s="709" t="s">
        <v>171</v>
      </c>
      <c r="D1106" s="709" t="s">
        <v>1195</v>
      </c>
      <c r="E1106" s="784"/>
    </row>
    <row r="1107" spans="1:5" ht="16.5" thickBot="1" x14ac:dyDescent="0.3">
      <c r="A1107" s="786"/>
      <c r="B1107" s="792" t="s">
        <v>69</v>
      </c>
      <c r="C1107" s="726">
        <v>4184</v>
      </c>
      <c r="D1107" s="745" t="s">
        <v>117</v>
      </c>
      <c r="E1107" s="784"/>
    </row>
    <row r="1108" spans="1:5" ht="16.5" thickBot="1" x14ac:dyDescent="0.3">
      <c r="A1108" s="786"/>
      <c r="B1108" s="794" t="s">
        <v>115</v>
      </c>
      <c r="C1108" s="713">
        <v>1290</v>
      </c>
      <c r="D1108" s="715" t="s">
        <v>116</v>
      </c>
      <c r="E1108" s="784"/>
    </row>
    <row r="1109" spans="1:5" ht="16.5" thickBot="1" x14ac:dyDescent="0.3">
      <c r="A1109" s="786"/>
      <c r="B1109" s="792" t="s">
        <v>69</v>
      </c>
      <c r="C1109" s="710">
        <v>1281</v>
      </c>
      <c r="D1109" s="745" t="s">
        <v>1079</v>
      </c>
      <c r="E1109" s="784"/>
    </row>
    <row r="1110" spans="1:5" ht="16.5" thickBot="1" x14ac:dyDescent="0.3">
      <c r="A1110" s="786"/>
      <c r="B1110" s="794" t="s">
        <v>70</v>
      </c>
      <c r="C1110" s="713">
        <v>1218</v>
      </c>
      <c r="D1110" s="715" t="s">
        <v>118</v>
      </c>
      <c r="E1110" s="784"/>
    </row>
    <row r="1111" spans="1:5" ht="16.5" thickBot="1" x14ac:dyDescent="0.3">
      <c r="A1111" s="786"/>
      <c r="B1111" s="795" t="s">
        <v>71</v>
      </c>
      <c r="C1111" s="719">
        <v>855</v>
      </c>
      <c r="D1111" s="718" t="s">
        <v>68</v>
      </c>
      <c r="E1111" s="784"/>
    </row>
    <row r="1112" spans="1:5" ht="15.75" thickBot="1" x14ac:dyDescent="0.3">
      <c r="A1112" s="784"/>
      <c r="B1112" s="706"/>
      <c r="C1112" s="706"/>
      <c r="D1112" s="706"/>
      <c r="E1112" s="784"/>
    </row>
    <row r="1113" spans="1:5" ht="18.75" thickBot="1" x14ac:dyDescent="0.35">
      <c r="A1113" s="784"/>
      <c r="B1113" s="707" t="s">
        <v>36</v>
      </c>
      <c r="C1113" s="708"/>
      <c r="D1113" s="708"/>
      <c r="E1113" s="784"/>
    </row>
    <row r="1114" spans="1:5" ht="18.75" thickBot="1" x14ac:dyDescent="0.3">
      <c r="A1114" s="786"/>
      <c r="B1114" s="709" t="s">
        <v>1410</v>
      </c>
      <c r="C1114" s="709" t="s">
        <v>139</v>
      </c>
      <c r="D1114" s="709" t="s">
        <v>1195</v>
      </c>
      <c r="E1114" s="784"/>
    </row>
    <row r="1115" spans="1:5" ht="16.5" thickBot="1" x14ac:dyDescent="0.3">
      <c r="A1115" s="786"/>
      <c r="B1115" s="792" t="s">
        <v>10</v>
      </c>
      <c r="C1115" s="796" t="s">
        <v>14</v>
      </c>
      <c r="D1115" s="745" t="s">
        <v>15</v>
      </c>
      <c r="E1115" s="784"/>
    </row>
    <row r="1116" spans="1:5" ht="16.5" thickBot="1" x14ac:dyDescent="0.3">
      <c r="A1116" s="786"/>
      <c r="B1116" s="794" t="s">
        <v>11</v>
      </c>
      <c r="C1116" s="794" t="s">
        <v>17</v>
      </c>
      <c r="D1116" s="720" t="s">
        <v>16</v>
      </c>
      <c r="E1116" s="784"/>
    </row>
    <row r="1117" spans="1:5" ht="16.5" thickBot="1" x14ac:dyDescent="0.3">
      <c r="A1117" s="786"/>
      <c r="B1117" s="792" t="s">
        <v>12</v>
      </c>
      <c r="C1117" s="796" t="s">
        <v>18</v>
      </c>
      <c r="D1117" s="798" t="s">
        <v>25</v>
      </c>
      <c r="E1117" s="784"/>
    </row>
    <row r="1118" spans="1:5" ht="16.5" thickBot="1" x14ac:dyDescent="0.3">
      <c r="A1118" s="786"/>
      <c r="B1118" s="794" t="s">
        <v>11</v>
      </c>
      <c r="C1118" s="794" t="s">
        <v>19</v>
      </c>
      <c r="D1118" s="722" t="s">
        <v>22</v>
      </c>
      <c r="E1118" s="784"/>
    </row>
    <row r="1119" spans="1:5" ht="16.5" thickBot="1" x14ac:dyDescent="0.3">
      <c r="A1119" s="786"/>
      <c r="B1119" s="795" t="s">
        <v>13</v>
      </c>
      <c r="C1119" s="796" t="s">
        <v>20</v>
      </c>
      <c r="D1119" s="718" t="s">
        <v>21</v>
      </c>
      <c r="E1119" s="784"/>
    </row>
    <row r="1120" spans="1:5" ht="15.75" thickBot="1" x14ac:dyDescent="0.3">
      <c r="A1120" s="784"/>
      <c r="B1120" s="706"/>
      <c r="C1120" s="706"/>
      <c r="D1120" s="706"/>
      <c r="E1120" s="784"/>
    </row>
    <row r="1121" spans="1:5" ht="18.75" thickBot="1" x14ac:dyDescent="0.35">
      <c r="A1121" s="784"/>
      <c r="B1121" s="707" t="s">
        <v>78</v>
      </c>
      <c r="C1121" s="708"/>
      <c r="D1121" s="708"/>
      <c r="E1121" s="784"/>
    </row>
    <row r="1122" spans="1:5" ht="18.75" thickBot="1" x14ac:dyDescent="0.3">
      <c r="A1122" s="786"/>
      <c r="B1122" s="709" t="s">
        <v>1403</v>
      </c>
      <c r="C1122" s="709" t="s">
        <v>1218</v>
      </c>
      <c r="D1122" s="709" t="s">
        <v>1195</v>
      </c>
      <c r="E1122" s="784"/>
    </row>
    <row r="1123" spans="1:5" ht="16.5" thickBot="1" x14ac:dyDescent="0.3">
      <c r="A1123" s="786"/>
      <c r="B1123" s="792" t="s">
        <v>165</v>
      </c>
      <c r="C1123" s="710">
        <v>1471</v>
      </c>
      <c r="D1123" s="721" t="s">
        <v>72</v>
      </c>
      <c r="E1123" s="784"/>
    </row>
    <row r="1124" spans="1:5" ht="16.5" thickBot="1" x14ac:dyDescent="0.3">
      <c r="A1124" s="786"/>
      <c r="B1124" s="794" t="s">
        <v>74</v>
      </c>
      <c r="C1124" s="713">
        <v>835</v>
      </c>
      <c r="D1124" s="720" t="s">
        <v>73</v>
      </c>
      <c r="E1124" s="784"/>
    </row>
    <row r="1125" spans="1:5" ht="16.5" thickBot="1" x14ac:dyDescent="0.3">
      <c r="A1125" s="786"/>
      <c r="B1125" s="792" t="s">
        <v>76</v>
      </c>
      <c r="C1125" s="710">
        <v>463</v>
      </c>
      <c r="D1125" s="723" t="s">
        <v>75</v>
      </c>
      <c r="E1125" s="784"/>
    </row>
    <row r="1126" spans="1:5" ht="16.5" thickBot="1" x14ac:dyDescent="0.3">
      <c r="A1126" s="786"/>
      <c r="B1126" s="794" t="s">
        <v>79</v>
      </c>
      <c r="C1126" s="713">
        <v>422</v>
      </c>
      <c r="D1126" s="736" t="s">
        <v>77</v>
      </c>
      <c r="E1126" s="784"/>
    </row>
    <row r="1127" spans="1:5" ht="16.5" thickBot="1" x14ac:dyDescent="0.3">
      <c r="A1127" s="786"/>
      <c r="B1127" s="795" t="s">
        <v>23</v>
      </c>
      <c r="C1127" s="719">
        <v>359</v>
      </c>
      <c r="D1127" s="737" t="s">
        <v>24</v>
      </c>
      <c r="E1127" s="784"/>
    </row>
    <row r="1128" spans="1:5" ht="15.75" thickBot="1" x14ac:dyDescent="0.3">
      <c r="A1128" s="784"/>
      <c r="B1128" s="706"/>
      <c r="C1128" s="706"/>
      <c r="D1128" s="706"/>
      <c r="E1128" s="784"/>
    </row>
    <row r="1129" spans="1:5" ht="18.75" thickBot="1" x14ac:dyDescent="0.35">
      <c r="A1129" s="784"/>
      <c r="B1129" s="707" t="s">
        <v>37</v>
      </c>
      <c r="C1129" s="708"/>
      <c r="D1129" s="708"/>
      <c r="E1129" s="784"/>
    </row>
    <row r="1130" spans="1:5" ht="18.75" thickBot="1" x14ac:dyDescent="0.3">
      <c r="A1130" s="786"/>
      <c r="B1130" s="709" t="s">
        <v>1221</v>
      </c>
      <c r="C1130" s="709" t="s">
        <v>91</v>
      </c>
      <c r="D1130" s="709" t="s">
        <v>1220</v>
      </c>
      <c r="E1130" s="784"/>
    </row>
    <row r="1131" spans="1:5" ht="16.5" thickBot="1" x14ac:dyDescent="0.3">
      <c r="A1131" s="786"/>
      <c r="B1131" s="792" t="s">
        <v>86</v>
      </c>
      <c r="C1131" s="792" t="s">
        <v>35</v>
      </c>
      <c r="D1131" s="745" t="s">
        <v>5</v>
      </c>
      <c r="E1131" s="784"/>
    </row>
    <row r="1132" spans="1:5" ht="16.5" thickBot="1" x14ac:dyDescent="0.3">
      <c r="A1132" s="786"/>
      <c r="B1132" s="794" t="s">
        <v>86</v>
      </c>
      <c r="C1132" s="794" t="s">
        <v>1</v>
      </c>
      <c r="D1132" s="720" t="s">
        <v>6</v>
      </c>
      <c r="E1132" s="784"/>
    </row>
    <row r="1133" spans="1:5" ht="16.5" thickBot="1" x14ac:dyDescent="0.3">
      <c r="A1133" s="786"/>
      <c r="B1133" s="792" t="s">
        <v>86</v>
      </c>
      <c r="C1133" s="792" t="s">
        <v>2</v>
      </c>
      <c r="D1133" s="721" t="s">
        <v>7</v>
      </c>
      <c r="E1133" s="784"/>
    </row>
    <row r="1134" spans="1:5" ht="16.5" thickBot="1" x14ac:dyDescent="0.3">
      <c r="A1134" s="786"/>
      <c r="B1134" s="794" t="s">
        <v>86</v>
      </c>
      <c r="C1134" s="794" t="s">
        <v>3</v>
      </c>
      <c r="D1134" s="722" t="s">
        <v>66</v>
      </c>
      <c r="E1134" s="784"/>
    </row>
    <row r="1135" spans="1:5" ht="16.5" thickBot="1" x14ac:dyDescent="0.3">
      <c r="A1135" s="786"/>
      <c r="B1135" s="795" t="s">
        <v>86</v>
      </c>
      <c r="C1135" s="796" t="s">
        <v>4</v>
      </c>
      <c r="D1135" s="724" t="s">
        <v>67</v>
      </c>
      <c r="E1135" s="784"/>
    </row>
    <row r="1136" spans="1:5" ht="15.75" thickBot="1" x14ac:dyDescent="0.3">
      <c r="A1136" s="784"/>
      <c r="B1136" s="706"/>
      <c r="C1136" s="706"/>
      <c r="D1136" s="706"/>
      <c r="E1136" s="784"/>
    </row>
    <row r="1137" spans="1:5" ht="18.75" thickBot="1" x14ac:dyDescent="0.35">
      <c r="A1137" s="784"/>
      <c r="B1137" s="707" t="s">
        <v>8</v>
      </c>
      <c r="C1137" s="708"/>
      <c r="D1137" s="706"/>
      <c r="E1137" s="784"/>
    </row>
    <row r="1138" spans="1:5" ht="18.75" thickBot="1" x14ac:dyDescent="0.3">
      <c r="A1138" s="786"/>
      <c r="B1138" s="709" t="s">
        <v>1193</v>
      </c>
      <c r="C1138" s="709" t="s">
        <v>1445</v>
      </c>
      <c r="D1138" s="706"/>
      <c r="E1138" s="784"/>
    </row>
    <row r="1139" spans="1:5" ht="16.5" thickBot="1" x14ac:dyDescent="0.3">
      <c r="A1139" s="786"/>
      <c r="B1139" s="725" t="s">
        <v>26</v>
      </c>
      <c r="C1139" s="726">
        <v>42086</v>
      </c>
      <c r="D1139" s="706"/>
      <c r="E1139" s="784"/>
    </row>
    <row r="1140" spans="1:5" ht="16.5" thickBot="1" x14ac:dyDescent="0.3">
      <c r="A1140" s="786"/>
      <c r="B1140" s="727" t="s">
        <v>27</v>
      </c>
      <c r="C1140" s="714">
        <v>26660</v>
      </c>
      <c r="D1140" s="706"/>
      <c r="E1140" s="784"/>
    </row>
    <row r="1141" spans="1:5" ht="16.5" thickBot="1" x14ac:dyDescent="0.3">
      <c r="A1141" s="786"/>
      <c r="B1141" s="725" t="s">
        <v>1465</v>
      </c>
      <c r="C1141" s="726">
        <v>17363</v>
      </c>
      <c r="D1141" s="706"/>
      <c r="E1141" s="784"/>
    </row>
    <row r="1142" spans="1:5" ht="16.5" thickBot="1" x14ac:dyDescent="0.3">
      <c r="A1142" s="786"/>
      <c r="B1142" s="727" t="s">
        <v>28</v>
      </c>
      <c r="C1142" s="714">
        <v>15885</v>
      </c>
      <c r="D1142" s="706"/>
      <c r="E1142" s="784"/>
    </row>
    <row r="1143" spans="1:5" ht="16.5" thickBot="1" x14ac:dyDescent="0.3">
      <c r="A1143" s="786"/>
      <c r="B1143" s="728" t="s">
        <v>29</v>
      </c>
      <c r="C1143" s="729">
        <v>13914</v>
      </c>
      <c r="D1143" s="706"/>
      <c r="E1143" s="784"/>
    </row>
    <row r="1144" spans="1:5" ht="15.75" thickBot="1" x14ac:dyDescent="0.3">
      <c r="A1144" s="787"/>
      <c r="B1144" s="731"/>
      <c r="C1144" s="731"/>
      <c r="D1144" s="731"/>
      <c r="E1144" s="784"/>
    </row>
    <row r="1145" spans="1:5" ht="18.75" thickBot="1" x14ac:dyDescent="0.35">
      <c r="A1145" s="784"/>
      <c r="B1145" s="707" t="s">
        <v>9</v>
      </c>
      <c r="C1145" s="708"/>
      <c r="D1145" s="708"/>
      <c r="E1145" s="784"/>
    </row>
    <row r="1146" spans="1:5" ht="18.75" thickBot="1" x14ac:dyDescent="0.3">
      <c r="A1146" s="786"/>
      <c r="B1146" s="709" t="s">
        <v>1221</v>
      </c>
      <c r="C1146" s="709" t="s">
        <v>283</v>
      </c>
      <c r="D1146" s="709" t="s">
        <v>284</v>
      </c>
      <c r="E1146" s="784"/>
    </row>
    <row r="1147" spans="1:5" ht="16.5" thickBot="1" x14ac:dyDescent="0.3">
      <c r="A1147" s="786"/>
      <c r="B1147" s="792" t="s">
        <v>86</v>
      </c>
      <c r="C1147" s="710">
        <v>960</v>
      </c>
      <c r="D1147" s="793" t="s">
        <v>34</v>
      </c>
      <c r="E1147" s="784"/>
    </row>
    <row r="1148" spans="1:5" ht="16.5" thickBot="1" x14ac:dyDescent="0.3">
      <c r="A1148" s="786"/>
      <c r="B1148" s="794" t="s">
        <v>86</v>
      </c>
      <c r="C1148" s="732">
        <v>669</v>
      </c>
      <c r="D1148" s="733" t="s">
        <v>30</v>
      </c>
      <c r="E1148" s="784"/>
    </row>
    <row r="1149" spans="1:5" ht="16.5" thickBot="1" x14ac:dyDescent="0.3">
      <c r="A1149" s="786"/>
      <c r="B1149" s="792" t="s">
        <v>86</v>
      </c>
      <c r="C1149" s="710">
        <v>667</v>
      </c>
      <c r="D1149" s="721" t="s">
        <v>31</v>
      </c>
      <c r="E1149" s="784"/>
    </row>
    <row r="1150" spans="1:5" ht="16.5" thickBot="1" x14ac:dyDescent="0.3">
      <c r="A1150" s="786"/>
      <c r="B1150" s="794" t="s">
        <v>86</v>
      </c>
      <c r="C1150" s="713">
        <v>651</v>
      </c>
      <c r="D1150" s="722" t="s">
        <v>32</v>
      </c>
      <c r="E1150" s="784"/>
    </row>
    <row r="1151" spans="1:5" ht="16.5" thickBot="1" x14ac:dyDescent="0.3">
      <c r="A1151" s="786"/>
      <c r="B1151" s="792" t="s">
        <v>86</v>
      </c>
      <c r="C1151" s="744">
        <v>622</v>
      </c>
      <c r="D1151" s="745" t="s">
        <v>33</v>
      </c>
      <c r="E1151" s="784"/>
    </row>
    <row r="1152" spans="1:5" x14ac:dyDescent="0.25">
      <c r="A1152" s="208"/>
      <c r="B1152" s="208"/>
      <c r="C1152" s="208"/>
      <c r="D1152" s="208"/>
      <c r="E1152" s="208"/>
    </row>
  </sheetData>
  <phoneticPr fontId="64" type="noConversion"/>
  <hyperlinks>
    <hyperlink ref="D6" r:id="rId1"/>
    <hyperlink ref="D7" r:id="rId2"/>
    <hyperlink ref="D8" r:id="rId3"/>
    <hyperlink ref="D9" r:id="rId4"/>
    <hyperlink ref="D10" r:id="rId5"/>
    <hyperlink ref="B14" r:id="rId6"/>
    <hyperlink ref="B15" r:id="rId7"/>
    <hyperlink ref="B16" r:id="rId8"/>
    <hyperlink ref="B17" r:id="rId9"/>
    <hyperlink ref="B18" r:id="rId10"/>
    <hyperlink ref="D48" r:id="rId11"/>
    <hyperlink ref="D49" r:id="rId12"/>
    <hyperlink ref="D50" r:id="rId13"/>
    <hyperlink ref="D51" r:id="rId14"/>
    <hyperlink ref="D52" r:id="rId15"/>
    <hyperlink ref="B56" r:id="rId16"/>
    <hyperlink ref="B57" r:id="rId17"/>
    <hyperlink ref="B58" r:id="rId18"/>
    <hyperlink ref="B59" r:id="rId19"/>
    <hyperlink ref="B60" r:id="rId20"/>
    <hyperlink ref="D24" r:id="rId21"/>
    <hyperlink ref="D26" r:id="rId22"/>
    <hyperlink ref="D25" r:id="rId23"/>
    <hyperlink ref="D27" r:id="rId24"/>
    <hyperlink ref="D28" r:id="rId25"/>
    <hyperlink ref="D42" r:id="rId26"/>
    <hyperlink ref="D44" r:id="rId27"/>
    <hyperlink ref="D40" r:id="rId28"/>
    <hyperlink ref="D41" r:id="rId29"/>
    <hyperlink ref="D35" r:id="rId30"/>
    <hyperlink ref="D33" r:id="rId31"/>
    <hyperlink ref="D34" r:id="rId32"/>
    <hyperlink ref="D36" r:id="rId33"/>
    <hyperlink ref="D32" r:id="rId34"/>
    <hyperlink ref="D70" r:id="rId35"/>
    <hyperlink ref="D69" r:id="rId36"/>
    <hyperlink ref="D67" r:id="rId37"/>
    <hyperlink ref="D68" r:id="rId38"/>
    <hyperlink ref="D71" r:id="rId39"/>
    <hyperlink ref="D83" r:id="rId40"/>
    <hyperlink ref="D84" r:id="rId41"/>
    <hyperlink ref="D85" r:id="rId42"/>
    <hyperlink ref="D86" r:id="rId43"/>
    <hyperlink ref="D87" r:id="rId44"/>
    <hyperlink ref="D79" r:id="rId45"/>
    <hyperlink ref="D75" r:id="rId46"/>
    <hyperlink ref="D76" r:id="rId47"/>
    <hyperlink ref="D78" r:id="rId48"/>
    <hyperlink ref="D77" r:id="rId49"/>
    <hyperlink ref="D91" r:id="rId50"/>
    <hyperlink ref="D92" r:id="rId51"/>
    <hyperlink ref="D93" r:id="rId52"/>
    <hyperlink ref="D94" r:id="rId53"/>
    <hyperlink ref="D95" r:id="rId54"/>
    <hyperlink ref="B99" r:id="rId55"/>
    <hyperlink ref="B100" r:id="rId56"/>
    <hyperlink ref="B101" r:id="rId57"/>
    <hyperlink ref="B102" r:id="rId58"/>
    <hyperlink ref="B103" r:id="rId59"/>
    <hyperlink ref="D110" r:id="rId60"/>
    <hyperlink ref="D113" r:id="rId61"/>
    <hyperlink ref="D111" r:id="rId62"/>
    <hyperlink ref="D112" r:id="rId63"/>
    <hyperlink ref="D114" r:id="rId64"/>
    <hyperlink ref="D119" r:id="rId65"/>
    <hyperlink ref="D121" r:id="rId66"/>
    <hyperlink ref="D122" r:id="rId67"/>
    <hyperlink ref="D118" r:id="rId68"/>
    <hyperlink ref="D120" r:id="rId69"/>
    <hyperlink ref="B144" r:id="rId70"/>
    <hyperlink ref="B143" r:id="rId71"/>
    <hyperlink ref="B146" r:id="rId72"/>
    <hyperlink ref="B142" r:id="rId73"/>
    <hyperlink ref="B145" r:id="rId74"/>
    <hyperlink ref="D130" r:id="rId75"/>
    <hyperlink ref="D129" r:id="rId76"/>
    <hyperlink ref="D128" r:id="rId77"/>
    <hyperlink ref="D126" r:id="rId78"/>
    <hyperlink ref="D127" r:id="rId79"/>
    <hyperlink ref="D134" r:id="rId80"/>
    <hyperlink ref="D135" r:id="rId81"/>
    <hyperlink ref="D136" r:id="rId82"/>
    <hyperlink ref="D137" r:id="rId83"/>
    <hyperlink ref="D138" r:id="rId84"/>
    <hyperlink ref="D155" r:id="rId85"/>
    <hyperlink ref="D156" r:id="rId86"/>
    <hyperlink ref="D153" r:id="rId87"/>
    <hyperlink ref="D157" r:id="rId88"/>
    <hyperlink ref="D154" r:id="rId89"/>
    <hyperlink ref="D170" r:id="rId90"/>
    <hyperlink ref="D169" r:id="rId91"/>
    <hyperlink ref="D171" r:id="rId92"/>
    <hyperlink ref="D172" r:id="rId93"/>
    <hyperlink ref="D173" r:id="rId94"/>
    <hyperlink ref="B185" r:id="rId95"/>
    <hyperlink ref="B186" r:id="rId96"/>
    <hyperlink ref="B187" r:id="rId97"/>
    <hyperlink ref="B188" r:id="rId98"/>
    <hyperlink ref="B189" r:id="rId99"/>
    <hyperlink ref="D165" r:id="rId100"/>
    <hyperlink ref="D162" r:id="rId101"/>
    <hyperlink ref="D163" r:id="rId102"/>
    <hyperlink ref="D164" r:id="rId103"/>
    <hyperlink ref="D161" r:id="rId104"/>
    <hyperlink ref="D181" r:id="rId105"/>
    <hyperlink ref="D180" r:id="rId106"/>
    <hyperlink ref="D179" r:id="rId107"/>
    <hyperlink ref="D178" r:id="rId108"/>
    <hyperlink ref="D177" r:id="rId109"/>
    <hyperlink ref="D211" r:id="rId110"/>
    <hyperlink ref="D212" r:id="rId111"/>
    <hyperlink ref="D213" r:id="rId112"/>
    <hyperlink ref="D214" r:id="rId113"/>
    <hyperlink ref="D215" r:id="rId114"/>
    <hyperlink ref="B227" r:id="rId115"/>
    <hyperlink ref="B228" r:id="rId116"/>
    <hyperlink ref="B229" r:id="rId117"/>
    <hyperlink ref="B230" r:id="rId118"/>
    <hyperlink ref="B231" r:id="rId119"/>
    <hyperlink ref="D195" r:id="rId120"/>
    <hyperlink ref="D197" r:id="rId121"/>
    <hyperlink ref="D196" r:id="rId122"/>
    <hyperlink ref="D198" r:id="rId123"/>
    <hyperlink ref="D199" r:id="rId124"/>
    <hyperlink ref="D206" r:id="rId125"/>
    <hyperlink ref="D204" r:id="rId126"/>
    <hyperlink ref="D203" r:id="rId127"/>
    <hyperlink ref="D205" r:id="rId128"/>
    <hyperlink ref="D207" r:id="rId129"/>
    <hyperlink ref="D219" r:id="rId130"/>
    <hyperlink ref="D220" r:id="rId131"/>
    <hyperlink ref="D221" r:id="rId132"/>
    <hyperlink ref="D222" r:id="rId133"/>
    <hyperlink ref="D223" r:id="rId134"/>
    <hyperlink ref="D239" r:id="rId135"/>
    <hyperlink ref="D240" r:id="rId136"/>
    <hyperlink ref="D242" r:id="rId137"/>
    <hyperlink ref="D238" r:id="rId138"/>
    <hyperlink ref="D241" r:id="rId139"/>
    <hyperlink ref="B270" r:id="rId140"/>
    <hyperlink ref="B271" r:id="rId141"/>
    <hyperlink ref="B272" r:id="rId142"/>
    <hyperlink ref="B273" r:id="rId143"/>
    <hyperlink ref="D254" r:id="rId144"/>
    <hyperlink ref="D255" r:id="rId145"/>
    <hyperlink ref="D256" r:id="rId146"/>
    <hyperlink ref="D257" r:id="rId147"/>
    <hyperlink ref="D258" r:id="rId148"/>
    <hyperlink ref="D262" r:id="rId149"/>
    <hyperlink ref="D263" r:id="rId150"/>
    <hyperlink ref="D264" r:id="rId151"/>
    <hyperlink ref="D265" r:id="rId152"/>
    <hyperlink ref="D266" r:id="rId153"/>
    <hyperlink ref="D246" r:id="rId154"/>
    <hyperlink ref="D247" r:id="rId155"/>
    <hyperlink ref="D248" r:id="rId156"/>
    <hyperlink ref="D249" r:id="rId157"/>
    <hyperlink ref="D250" r:id="rId158"/>
    <hyperlink ref="D281" r:id="rId159"/>
    <hyperlink ref="D282" r:id="rId160"/>
    <hyperlink ref="D284" r:id="rId161"/>
    <hyperlink ref="D283" r:id="rId162"/>
    <hyperlink ref="D285" r:id="rId163"/>
    <hyperlink ref="D297" r:id="rId164"/>
    <hyperlink ref="D298" r:id="rId165"/>
    <hyperlink ref="D299" r:id="rId166"/>
    <hyperlink ref="D300" r:id="rId167"/>
    <hyperlink ref="D301" r:id="rId168"/>
    <hyperlink ref="D289" r:id="rId169"/>
    <hyperlink ref="D290" r:id="rId170"/>
    <hyperlink ref="D291" r:id="rId171"/>
    <hyperlink ref="D292" r:id="rId172"/>
    <hyperlink ref="D293" r:id="rId173"/>
    <hyperlink ref="D305" r:id="rId174"/>
    <hyperlink ref="D306" r:id="rId175"/>
    <hyperlink ref="D307" r:id="rId176"/>
    <hyperlink ref="D308" r:id="rId177"/>
    <hyperlink ref="D309" r:id="rId178"/>
    <hyperlink ref="D325" r:id="rId179"/>
    <hyperlink ref="D324" r:id="rId180"/>
    <hyperlink ref="D326" r:id="rId181"/>
    <hyperlink ref="D327" r:id="rId182"/>
    <hyperlink ref="D328" r:id="rId183"/>
    <hyperlink ref="D336" r:id="rId184"/>
    <hyperlink ref="D335" r:id="rId185"/>
    <hyperlink ref="D332" r:id="rId186"/>
    <hyperlink ref="D334" r:id="rId187"/>
    <hyperlink ref="D333" r:id="rId188"/>
    <hyperlink ref="D343" r:id="rId189"/>
    <hyperlink ref="D341" r:id="rId190"/>
    <hyperlink ref="D344" r:id="rId191"/>
    <hyperlink ref="D342" r:id="rId192"/>
    <hyperlink ref="D340" r:id="rId193"/>
    <hyperlink ref="D348" r:id="rId194"/>
    <hyperlink ref="D349" r:id="rId195"/>
    <hyperlink ref="D350" r:id="rId196"/>
    <hyperlink ref="D351" r:id="rId197"/>
    <hyperlink ref="D352" r:id="rId198"/>
    <hyperlink ref="B356" r:id="rId199"/>
    <hyperlink ref="B357" r:id="rId200"/>
    <hyperlink ref="B358" r:id="rId201"/>
    <hyperlink ref="B359" r:id="rId202"/>
    <hyperlink ref="B360" r:id="rId203"/>
    <hyperlink ref="D371" r:id="rId204"/>
    <hyperlink ref="D369" r:id="rId205"/>
    <hyperlink ref="D367" r:id="rId206"/>
    <hyperlink ref="D368" r:id="rId207"/>
    <hyperlink ref="D370" r:id="rId208"/>
    <hyperlink ref="B399" r:id="rId209"/>
    <hyperlink ref="B401" r:id="rId210"/>
    <hyperlink ref="B400" r:id="rId211"/>
    <hyperlink ref="B402" r:id="rId212"/>
    <hyperlink ref="B403" r:id="rId213"/>
    <hyperlink ref="D379" r:id="rId214"/>
    <hyperlink ref="D378" r:id="rId215"/>
    <hyperlink ref="D376" r:id="rId216"/>
    <hyperlink ref="D377" r:id="rId217"/>
    <hyperlink ref="D375" r:id="rId218"/>
    <hyperlink ref="D383" r:id="rId219"/>
    <hyperlink ref="D386" r:id="rId220"/>
    <hyperlink ref="D385" r:id="rId221"/>
    <hyperlink ref="D384" r:id="rId222"/>
    <hyperlink ref="D387" r:id="rId223"/>
    <hyperlink ref="D391" r:id="rId224"/>
    <hyperlink ref="D392" r:id="rId225"/>
    <hyperlink ref="D393" r:id="rId226"/>
    <hyperlink ref="D394" r:id="rId227"/>
    <hyperlink ref="D395" r:id="rId228"/>
    <hyperlink ref="D426" r:id="rId229"/>
    <hyperlink ref="D427" r:id="rId230"/>
    <hyperlink ref="D428" r:id="rId231"/>
    <hyperlink ref="D429" r:id="rId232"/>
    <hyperlink ref="D430" r:id="rId233"/>
    <hyperlink ref="D418" r:id="rId234"/>
    <hyperlink ref="D419" r:id="rId235"/>
    <hyperlink ref="D420" r:id="rId236"/>
    <hyperlink ref="D421" r:id="rId237"/>
    <hyperlink ref="D422" r:id="rId238"/>
    <hyperlink ref="D434" r:id="rId239"/>
    <hyperlink ref="D435" r:id="rId240"/>
    <hyperlink ref="D436" r:id="rId241"/>
    <hyperlink ref="D437" r:id="rId242"/>
    <hyperlink ref="D438" r:id="rId243"/>
    <hyperlink ref="D410" r:id="rId244"/>
    <hyperlink ref="D411" r:id="rId245"/>
    <hyperlink ref="D413" r:id="rId246"/>
    <hyperlink ref="D412" r:id="rId247"/>
    <hyperlink ref="D414" r:id="rId248"/>
    <hyperlink ref="B445" r:id="rId249"/>
    <hyperlink ref="B446" r:id="rId250"/>
    <hyperlink ref="D468" r:id="rId251"/>
    <hyperlink ref="D469" r:id="rId252"/>
    <hyperlink ref="D470" r:id="rId253"/>
    <hyperlink ref="D471" r:id="rId254"/>
    <hyperlink ref="D472" r:id="rId255"/>
    <hyperlink ref="D452" r:id="rId256"/>
    <hyperlink ref="D453" r:id="rId257"/>
    <hyperlink ref="D454" r:id="rId258"/>
    <hyperlink ref="D455" r:id="rId259"/>
    <hyperlink ref="D456" r:id="rId260"/>
    <hyperlink ref="D476" r:id="rId261"/>
    <hyperlink ref="D477" r:id="rId262"/>
    <hyperlink ref="D478" r:id="rId263"/>
    <hyperlink ref="D479" r:id="rId264"/>
    <hyperlink ref="D480" r:id="rId265"/>
    <hyperlink ref="D460" r:id="rId266"/>
    <hyperlink ref="D461" r:id="rId267"/>
    <hyperlink ref="D462" r:id="rId268"/>
    <hyperlink ref="D463" r:id="rId269"/>
    <hyperlink ref="D464" r:id="rId270"/>
    <hyperlink ref="B530" r:id="rId271"/>
    <hyperlink ref="B529" r:id="rId272"/>
    <hyperlink ref="B528" r:id="rId273"/>
    <hyperlink ref="B527" r:id="rId274"/>
    <hyperlink ref="B526" r:id="rId275"/>
    <hyperlink ref="D522" r:id="rId276"/>
    <hyperlink ref="D521" r:id="rId277"/>
    <hyperlink ref="D520" r:id="rId278"/>
    <hyperlink ref="D519" r:id="rId279"/>
    <hyperlink ref="D518" r:id="rId280"/>
    <hyperlink ref="D514" r:id="rId281"/>
    <hyperlink ref="D513" r:id="rId282"/>
    <hyperlink ref="D512" r:id="rId283"/>
    <hyperlink ref="D511" r:id="rId284"/>
    <hyperlink ref="D510" r:id="rId285"/>
    <hyperlink ref="D506" r:id="rId286"/>
    <hyperlink ref="D505" r:id="rId287"/>
    <hyperlink ref="D504" r:id="rId288"/>
    <hyperlink ref="D503" r:id="rId289"/>
    <hyperlink ref="D502" r:id="rId290"/>
    <hyperlink ref="D498" r:id="rId291"/>
    <hyperlink ref="D497" r:id="rId292"/>
    <hyperlink ref="D496" r:id="rId293"/>
    <hyperlink ref="D495" r:id="rId294"/>
    <hyperlink ref="D494" r:id="rId295"/>
    <hyperlink ref="B569" r:id="rId296"/>
    <hyperlink ref="B570" r:id="rId297"/>
    <hyperlink ref="B571" r:id="rId298"/>
    <hyperlink ref="B572" r:id="rId299"/>
    <hyperlink ref="B573" r:id="rId300"/>
    <hyperlink ref="D540" r:id="rId301"/>
    <hyperlink ref="D539" r:id="rId302"/>
    <hyperlink ref="D538" r:id="rId303"/>
    <hyperlink ref="D541" r:id="rId304"/>
    <hyperlink ref="D537" r:id="rId305"/>
    <hyperlink ref="D549" r:id="rId306"/>
    <hyperlink ref="D545" r:id="rId307"/>
    <hyperlink ref="D546" r:id="rId308"/>
    <hyperlink ref="D548" r:id="rId309"/>
    <hyperlink ref="D547" r:id="rId310"/>
    <hyperlink ref="D556" r:id="rId311"/>
    <hyperlink ref="D554" r:id="rId312"/>
    <hyperlink ref="D555" r:id="rId313"/>
    <hyperlink ref="D553" r:id="rId314"/>
    <hyperlink ref="D557" r:id="rId315"/>
    <hyperlink ref="D561" r:id="rId316"/>
    <hyperlink ref="D562" r:id="rId317"/>
    <hyperlink ref="D563" r:id="rId318"/>
    <hyperlink ref="D564" r:id="rId319"/>
    <hyperlink ref="D565" r:id="rId320"/>
    <hyperlink ref="D596" r:id="rId321"/>
    <hyperlink ref="D597" r:id="rId322"/>
    <hyperlink ref="D598" r:id="rId323"/>
    <hyperlink ref="D599" r:id="rId324"/>
    <hyperlink ref="D600" r:id="rId325"/>
    <hyperlink ref="B613" r:id="rId326"/>
    <hyperlink ref="B614" r:id="rId327"/>
    <hyperlink ref="B612" r:id="rId328"/>
    <hyperlink ref="B615" r:id="rId329"/>
    <hyperlink ref="B616" r:id="rId330"/>
    <hyperlink ref="D588" r:id="rId331"/>
    <hyperlink ref="D589" r:id="rId332"/>
    <hyperlink ref="D590" r:id="rId333"/>
    <hyperlink ref="D591" r:id="rId334"/>
    <hyperlink ref="D592" r:id="rId335"/>
    <hyperlink ref="D584" r:id="rId336"/>
    <hyperlink ref="D583" r:id="rId337"/>
    <hyperlink ref="D581" r:id="rId338"/>
    <hyperlink ref="D582" r:id="rId339"/>
    <hyperlink ref="D580" r:id="rId340"/>
    <hyperlink ref="D604" r:id="rId341"/>
    <hyperlink ref="D605" r:id="rId342"/>
    <hyperlink ref="D606" r:id="rId343"/>
    <hyperlink ref="D607" r:id="rId344"/>
    <hyperlink ref="D608" r:id="rId345"/>
    <hyperlink ref="B654" r:id="rId346"/>
    <hyperlink ref="D646" r:id="rId347"/>
    <hyperlink ref="D647" r:id="rId348"/>
    <hyperlink ref="D648" r:id="rId349"/>
    <hyperlink ref="D649" r:id="rId350"/>
    <hyperlink ref="D650" r:id="rId351"/>
    <hyperlink ref="D630" r:id="rId352"/>
    <hyperlink ref="D631" r:id="rId353"/>
    <hyperlink ref="D632" r:id="rId354"/>
    <hyperlink ref="D633" r:id="rId355"/>
    <hyperlink ref="D634" r:id="rId356"/>
    <hyperlink ref="B655" r:id="rId357"/>
    <hyperlink ref="B656" r:id="rId358"/>
    <hyperlink ref="B657" r:id="rId359"/>
    <hyperlink ref="B658" r:id="rId360"/>
    <hyperlink ref="D638" r:id="rId361"/>
    <hyperlink ref="D639" r:id="rId362"/>
    <hyperlink ref="D640" r:id="rId363"/>
    <hyperlink ref="D641" r:id="rId364"/>
    <hyperlink ref="D642" r:id="rId365"/>
    <hyperlink ref="D626" r:id="rId366"/>
    <hyperlink ref="D622" r:id="rId367"/>
    <hyperlink ref="D623" r:id="rId368"/>
    <hyperlink ref="D625" r:id="rId369"/>
    <hyperlink ref="D624" r:id="rId370"/>
    <hyperlink ref="D665" r:id="rId371"/>
    <hyperlink ref="D668" r:id="rId372"/>
    <hyperlink ref="D664" r:id="rId373"/>
    <hyperlink ref="D666" r:id="rId374"/>
    <hyperlink ref="D667" r:id="rId375"/>
    <hyperlink ref="D673" r:id="rId376"/>
    <hyperlink ref="D669" r:id="rId377"/>
    <hyperlink ref="D670" r:id="rId378"/>
    <hyperlink ref="D671" r:id="rId379"/>
    <hyperlink ref="D672" r:id="rId380"/>
    <hyperlink ref="B718" r:id="rId381"/>
    <hyperlink ref="B717" r:id="rId382"/>
    <hyperlink ref="B716" r:id="rId383"/>
    <hyperlink ref="B720" r:id="rId384"/>
    <hyperlink ref="B719" r:id="rId385"/>
    <hyperlink ref="B721" r:id="rId386"/>
    <hyperlink ref="B722" r:id="rId387"/>
    <hyperlink ref="B723" r:id="rId388"/>
    <hyperlink ref="B724" r:id="rId389"/>
    <hyperlink ref="D690" r:id="rId390"/>
    <hyperlink ref="D691" r:id="rId391"/>
    <hyperlink ref="D692" r:id="rId392"/>
    <hyperlink ref="D693" r:id="rId393"/>
    <hyperlink ref="D694" r:id="rId394"/>
    <hyperlink ref="D695" r:id="rId395"/>
    <hyperlink ref="D696" r:id="rId396"/>
    <hyperlink ref="D697" r:id="rId397"/>
    <hyperlink ref="D698" r:id="rId398"/>
    <hyperlink ref="D699" r:id="rId399"/>
    <hyperlink ref="D703" r:id="rId400"/>
    <hyperlink ref="D704" r:id="rId401"/>
    <hyperlink ref="D705" r:id="rId402"/>
    <hyperlink ref="D706" r:id="rId403"/>
    <hyperlink ref="D707" r:id="rId404"/>
    <hyperlink ref="D708" r:id="rId405"/>
    <hyperlink ref="D709" r:id="rId406"/>
    <hyperlink ref="D710" r:id="rId407"/>
    <hyperlink ref="D711" r:id="rId408"/>
    <hyperlink ref="D712" r:id="rId409"/>
    <hyperlink ref="D677" r:id="rId410"/>
    <hyperlink ref="D678" r:id="rId411"/>
    <hyperlink ref="D679" r:id="rId412"/>
    <hyperlink ref="D680" r:id="rId413"/>
    <hyperlink ref="D681" r:id="rId414"/>
    <hyperlink ref="D682" r:id="rId415"/>
    <hyperlink ref="D683" r:id="rId416"/>
    <hyperlink ref="D684" r:id="rId417"/>
    <hyperlink ref="D685" r:id="rId418"/>
    <hyperlink ref="D686" r:id="rId419"/>
    <hyperlink ref="D732" r:id="rId420"/>
    <hyperlink ref="D733" r:id="rId421"/>
    <hyperlink ref="D738" r:id="rId422"/>
    <hyperlink ref="D741" r:id="rId423"/>
    <hyperlink ref="D735" r:id="rId424"/>
    <hyperlink ref="D739" r:id="rId425"/>
    <hyperlink ref="D740" r:id="rId426"/>
    <hyperlink ref="D737" r:id="rId427"/>
    <hyperlink ref="D736" r:id="rId428"/>
    <hyperlink ref="D734" r:id="rId429"/>
    <hyperlink ref="D745" r:id="rId430"/>
    <hyperlink ref="D746" r:id="rId431"/>
    <hyperlink ref="D747" r:id="rId432"/>
    <hyperlink ref="D748" r:id="rId433"/>
    <hyperlink ref="D749" r:id="rId434"/>
    <hyperlink ref="D750" r:id="rId435"/>
    <hyperlink ref="D751" r:id="rId436"/>
    <hyperlink ref="D752" r:id="rId437"/>
    <hyperlink ref="D753" r:id="rId438"/>
    <hyperlink ref="D754" r:id="rId439"/>
    <hyperlink ref="D758" r:id="rId440"/>
    <hyperlink ref="D759" r:id="rId441"/>
    <hyperlink ref="D760" r:id="rId442"/>
    <hyperlink ref="D761" r:id="rId443"/>
    <hyperlink ref="D762" r:id="rId444"/>
    <hyperlink ref="D763" r:id="rId445"/>
    <hyperlink ref="D764" r:id="rId446"/>
    <hyperlink ref="D765" r:id="rId447"/>
    <hyperlink ref="D766" r:id="rId448"/>
    <hyperlink ref="D767" r:id="rId449"/>
    <hyperlink ref="D771" r:id="rId450"/>
    <hyperlink ref="D772" r:id="rId451"/>
    <hyperlink ref="D773" r:id="rId452"/>
    <hyperlink ref="D774" r:id="rId453"/>
    <hyperlink ref="D775" r:id="rId454"/>
    <hyperlink ref="D776" r:id="rId455"/>
    <hyperlink ref="D777" r:id="rId456"/>
    <hyperlink ref="D778" r:id="rId457"/>
    <hyperlink ref="D779" r:id="rId458"/>
    <hyperlink ref="D780" r:id="rId459"/>
    <hyperlink ref="B786" r:id="rId460"/>
    <hyperlink ref="B785" r:id="rId461"/>
    <hyperlink ref="B784" r:id="rId462"/>
    <hyperlink ref="B787" r:id="rId463"/>
    <hyperlink ref="B788" r:id="rId464"/>
    <hyperlink ref="B789" r:id="rId465"/>
    <hyperlink ref="B792" r:id="rId466"/>
    <hyperlink ref="B793" r:id="rId467"/>
    <hyperlink ref="B791" r:id="rId468"/>
    <hyperlink ref="B790" r:id="rId469"/>
    <hyperlink ref="D802" r:id="rId470"/>
    <hyperlink ref="D804" r:id="rId471"/>
    <hyperlink ref="D807" r:id="rId472"/>
    <hyperlink ref="D809" r:id="rId473"/>
    <hyperlink ref="D800" r:id="rId474"/>
    <hyperlink ref="D801" r:id="rId475"/>
    <hyperlink ref="D803" r:id="rId476"/>
    <hyperlink ref="D806" r:id="rId477"/>
    <hyperlink ref="D805" r:id="rId478"/>
    <hyperlink ref="D808" r:id="rId479"/>
    <hyperlink ref="D826" r:id="rId480"/>
    <hyperlink ref="B852" r:id="rId481"/>
    <hyperlink ref="B853" r:id="rId482"/>
    <hyperlink ref="B854" r:id="rId483"/>
    <hyperlink ref="B855" r:id="rId484"/>
    <hyperlink ref="B856" r:id="rId485"/>
    <hyperlink ref="B857" r:id="rId486"/>
    <hyperlink ref="B858" r:id="rId487"/>
    <hyperlink ref="B859" r:id="rId488"/>
    <hyperlink ref="B860" r:id="rId489"/>
    <hyperlink ref="B861" r:id="rId490"/>
    <hyperlink ref="D816" r:id="rId491"/>
    <hyperlink ref="D820" r:id="rId492"/>
    <hyperlink ref="D819" r:id="rId493"/>
    <hyperlink ref="D818" r:id="rId494"/>
    <hyperlink ref="D813" r:id="rId495"/>
    <hyperlink ref="D815" r:id="rId496"/>
    <hyperlink ref="D817" r:id="rId497"/>
    <hyperlink ref="D821" r:id="rId498"/>
    <hyperlink ref="D814" r:id="rId499"/>
    <hyperlink ref="D822" r:id="rId500"/>
    <hyperlink ref="D833" r:id="rId501"/>
    <hyperlink ref="D834" r:id="rId502"/>
    <hyperlink ref="D835" r:id="rId503"/>
    <hyperlink ref="D832" r:id="rId504"/>
    <hyperlink ref="D831" r:id="rId505"/>
    <hyperlink ref="D830" r:id="rId506"/>
    <hyperlink ref="D829" r:id="rId507"/>
    <hyperlink ref="D828" r:id="rId508"/>
    <hyperlink ref="D827" r:id="rId509"/>
    <hyperlink ref="D839" r:id="rId510"/>
    <hyperlink ref="D840" r:id="rId511"/>
    <hyperlink ref="D841" r:id="rId512"/>
    <hyperlink ref="D842" r:id="rId513"/>
    <hyperlink ref="D843" r:id="rId514"/>
    <hyperlink ref="D845" r:id="rId515"/>
    <hyperlink ref="D844" r:id="rId516"/>
    <hyperlink ref="D846" r:id="rId517"/>
    <hyperlink ref="D847" r:id="rId518"/>
    <hyperlink ref="D848" r:id="rId519"/>
    <hyperlink ref="B904" r:id="rId520"/>
    <hyperlink ref="B900" r:id="rId521"/>
    <hyperlink ref="B902" r:id="rId522"/>
    <hyperlink ref="B901" r:id="rId523"/>
    <hyperlink ref="D871" r:id="rId524"/>
    <hyperlink ref="D869" r:id="rId525"/>
    <hyperlink ref="D870" r:id="rId526"/>
    <hyperlink ref="D868" r:id="rId527"/>
    <hyperlink ref="D872" r:id="rId528"/>
    <hyperlink ref="D879" r:id="rId529"/>
    <hyperlink ref="D876" r:id="rId530"/>
    <hyperlink ref="D880" r:id="rId531"/>
    <hyperlink ref="D877" r:id="rId532"/>
    <hyperlink ref="D878" r:id="rId533"/>
    <hyperlink ref="D884" r:id="rId534"/>
    <hyperlink ref="D886" r:id="rId535"/>
    <hyperlink ref="D888" r:id="rId536"/>
    <hyperlink ref="D885" r:id="rId537"/>
    <hyperlink ref="D887" r:id="rId538"/>
    <hyperlink ref="D892" r:id="rId539"/>
    <hyperlink ref="D893" r:id="rId540"/>
    <hyperlink ref="D894" r:id="rId541"/>
    <hyperlink ref="D895" r:id="rId542"/>
    <hyperlink ref="D896" r:id="rId543"/>
    <hyperlink ref="D915" r:id="rId544"/>
    <hyperlink ref="D912" r:id="rId545"/>
    <hyperlink ref="D911" r:id="rId546"/>
    <hyperlink ref="D913" r:id="rId547"/>
    <hyperlink ref="D914" r:id="rId548"/>
    <hyperlink ref="B944" r:id="rId549"/>
    <hyperlink ref="B943" r:id="rId550"/>
    <hyperlink ref="B945" r:id="rId551"/>
    <hyperlink ref="B946" r:id="rId552"/>
    <hyperlink ref="B947" r:id="rId553"/>
    <hyperlink ref="D939" r:id="rId554"/>
    <hyperlink ref="D938" r:id="rId555"/>
    <hyperlink ref="D937" r:id="rId556"/>
    <hyperlink ref="D936" r:id="rId557"/>
    <hyperlink ref="D935" r:id="rId558"/>
    <hyperlink ref="D929" r:id="rId559"/>
    <hyperlink ref="D928" r:id="rId560"/>
    <hyperlink ref="D927" r:id="rId561"/>
    <hyperlink ref="D930" r:id="rId562"/>
    <hyperlink ref="D931" r:id="rId563"/>
    <hyperlink ref="D919" r:id="rId564"/>
    <hyperlink ref="D923" r:id="rId565"/>
    <hyperlink ref="D921" r:id="rId566"/>
    <hyperlink ref="D922" r:id="rId567"/>
    <hyperlink ref="D920" r:id="rId568"/>
    <hyperlink ref="D954" r:id="rId569"/>
    <hyperlink ref="D955" r:id="rId570"/>
    <hyperlink ref="D956" r:id="rId571"/>
    <hyperlink ref="D957" r:id="rId572"/>
    <hyperlink ref="D958" r:id="rId573"/>
    <hyperlink ref="D962" r:id="rId574"/>
    <hyperlink ref="D963" r:id="rId575"/>
    <hyperlink ref="D964" r:id="rId576"/>
    <hyperlink ref="D965" r:id="rId577"/>
    <hyperlink ref="D966" r:id="rId578"/>
    <hyperlink ref="D970" r:id="rId579"/>
    <hyperlink ref="D971" r:id="rId580"/>
    <hyperlink ref="D972" r:id="rId581"/>
    <hyperlink ref="D973" r:id="rId582"/>
    <hyperlink ref="D974" r:id="rId583"/>
    <hyperlink ref="D978" r:id="rId584"/>
    <hyperlink ref="D979" r:id="rId585"/>
    <hyperlink ref="D980" r:id="rId586"/>
    <hyperlink ref="D981" r:id="rId587"/>
    <hyperlink ref="D982" r:id="rId588"/>
    <hyperlink ref="B986" r:id="rId589"/>
    <hyperlink ref="B987" r:id="rId590"/>
    <hyperlink ref="B988" r:id="rId591"/>
    <hyperlink ref="B989" r:id="rId592"/>
    <hyperlink ref="B990" r:id="rId593"/>
    <hyperlink ref="D994" r:id="rId594"/>
    <hyperlink ref="D995" r:id="rId595"/>
    <hyperlink ref="D996" r:id="rId596"/>
    <hyperlink ref="D997" r:id="rId597"/>
    <hyperlink ref="D998" r:id="rId598"/>
    <hyperlink ref="D1005" r:id="rId599"/>
    <hyperlink ref="D1006" r:id="rId600"/>
    <hyperlink ref="D1007" r:id="rId601"/>
    <hyperlink ref="D1008" r:id="rId602"/>
    <hyperlink ref="D1009" r:id="rId603"/>
    <hyperlink ref="D1013" r:id="rId604"/>
    <hyperlink ref="D1014" r:id="rId605"/>
    <hyperlink ref="D1015" r:id="rId606"/>
    <hyperlink ref="D1016" r:id="rId607"/>
    <hyperlink ref="D1017" r:id="rId608"/>
    <hyperlink ref="D1021" r:id="rId609"/>
    <hyperlink ref="D1022" r:id="rId610"/>
    <hyperlink ref="D1023" r:id="rId611"/>
    <hyperlink ref="D1024" r:id="rId612"/>
    <hyperlink ref="D1025" r:id="rId613"/>
    <hyperlink ref="D1029" r:id="rId614"/>
    <hyperlink ref="D1030" r:id="rId615"/>
    <hyperlink ref="D1031" r:id="rId616"/>
    <hyperlink ref="D1032" r:id="rId617"/>
    <hyperlink ref="D1033" r:id="rId618"/>
    <hyperlink ref="B1037" r:id="rId619"/>
    <hyperlink ref="B1038" r:id="rId620"/>
    <hyperlink ref="B1039" r:id="rId621"/>
    <hyperlink ref="B1040" r:id="rId622"/>
    <hyperlink ref="B1041" r:id="rId623"/>
    <hyperlink ref="D1045" r:id="rId624"/>
    <hyperlink ref="D1046" r:id="rId625"/>
    <hyperlink ref="D1047" r:id="rId626"/>
    <hyperlink ref="D1048" r:id="rId627"/>
    <hyperlink ref="D1049" r:id="rId628"/>
    <hyperlink ref="D1072" r:id="rId629"/>
    <hyperlink ref="D1074" r:id="rId630"/>
    <hyperlink ref="D1075" r:id="rId631"/>
    <hyperlink ref="D1073" r:id="rId632"/>
    <hyperlink ref="D1076" r:id="rId633"/>
    <hyperlink ref="D1056" r:id="rId634"/>
    <hyperlink ref="D1060" r:id="rId635"/>
    <hyperlink ref="D1058" r:id="rId636"/>
    <hyperlink ref="D1059" r:id="rId637"/>
    <hyperlink ref="D1057" r:id="rId638"/>
    <hyperlink ref="D1064" r:id="rId639"/>
    <hyperlink ref="D1067" r:id="rId640"/>
    <hyperlink ref="D1066" r:id="rId641"/>
    <hyperlink ref="D1065" r:id="rId642"/>
    <hyperlink ref="D1068" r:id="rId643"/>
    <hyperlink ref="B1088" r:id="rId644"/>
    <hyperlink ref="B1089" r:id="rId645"/>
    <hyperlink ref="B1090" r:id="rId646"/>
    <hyperlink ref="B1091" r:id="rId647"/>
    <hyperlink ref="B1092" r:id="rId648"/>
    <hyperlink ref="D1080" r:id="rId649"/>
    <hyperlink ref="D1081" r:id="rId650"/>
    <hyperlink ref="D1082" r:id="rId651" location="AskAnArchivist"/>
    <hyperlink ref="D1083" r:id="rId652"/>
    <hyperlink ref="D1084" r:id="rId653"/>
    <hyperlink ref="D1098" r:id="rId654"/>
    <hyperlink ref="D1096" r:id="rId655"/>
    <hyperlink ref="D1097" r:id="rId656"/>
    <hyperlink ref="D1099" r:id="rId657"/>
    <hyperlink ref="D1100" r:id="rId658"/>
    <hyperlink ref="D1123" r:id="rId659"/>
    <hyperlink ref="D1125" r:id="rId660"/>
    <hyperlink ref="D1126" r:id="rId661"/>
    <hyperlink ref="D1124" r:id="rId662"/>
    <hyperlink ref="D1127" r:id="rId663"/>
    <hyperlink ref="D1107" r:id="rId664"/>
    <hyperlink ref="D1111" r:id="rId665"/>
    <hyperlink ref="D1109" r:id="rId666"/>
    <hyperlink ref="D1110" r:id="rId667"/>
    <hyperlink ref="D1108" r:id="rId668"/>
    <hyperlink ref="D1115" r:id="rId669"/>
    <hyperlink ref="D1118" r:id="rId670"/>
    <hyperlink ref="D1117" r:id="rId671"/>
    <hyperlink ref="D1116" r:id="rId672"/>
    <hyperlink ref="D1119" r:id="rId673"/>
    <hyperlink ref="B1139" r:id="rId674"/>
    <hyperlink ref="B1140" r:id="rId675"/>
    <hyperlink ref="B1141" r:id="rId676"/>
    <hyperlink ref="B1142" r:id="rId677"/>
    <hyperlink ref="B1143" r:id="rId678"/>
    <hyperlink ref="D1131" r:id="rId679"/>
    <hyperlink ref="D1132" r:id="rId680"/>
    <hyperlink ref="D1133" r:id="rId681"/>
    <hyperlink ref="D1134" r:id="rId682"/>
    <hyperlink ref="D1135" r:id="rId683"/>
    <hyperlink ref="D1149" r:id="rId684"/>
    <hyperlink ref="D1147" r:id="rId685"/>
    <hyperlink ref="D1148" r:id="rId686"/>
    <hyperlink ref="D1150" r:id="rId687"/>
    <hyperlink ref="D1151" r:id="rId688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Q130"/>
  <sheetViews>
    <sheetView topLeftCell="A90" zoomScale="85" zoomScaleNormal="85" zoomScalePageLayoutView="85" workbookViewId="0">
      <pane xSplit="1" topLeftCell="BJ1" activePane="topRight" state="frozen"/>
      <selection activeCell="BG52" sqref="BG52"/>
      <selection pane="topRight" activeCell="BQ40" sqref="BQ40"/>
    </sheetView>
  </sheetViews>
  <sheetFormatPr defaultColWidth="9.140625" defaultRowHeight="15" x14ac:dyDescent="0.25"/>
  <cols>
    <col min="1" max="1" width="40.28515625" style="75" customWidth="1"/>
    <col min="2" max="2" width="11" style="75" customWidth="1"/>
    <col min="3" max="8" width="11" style="108" customWidth="1"/>
    <col min="9" max="20" width="11" style="75" customWidth="1"/>
    <col min="21" max="21" width="10.42578125" style="75" bestFit="1" customWidth="1"/>
    <col min="22" max="22" width="9.28515625" style="75" customWidth="1"/>
    <col min="23" max="23" width="10.42578125" style="75" bestFit="1" customWidth="1"/>
    <col min="24" max="24" width="10.140625" style="75" customWidth="1"/>
    <col min="25" max="31" width="10.140625" style="108" customWidth="1"/>
    <col min="32" max="32" width="9.140625" style="75" customWidth="1"/>
    <col min="33" max="33" width="10.42578125" style="75" bestFit="1" customWidth="1"/>
    <col min="34" max="56" width="9.140625" style="75"/>
    <col min="57" max="57" width="8.85546875" style="75" customWidth="1"/>
    <col min="58" max="59" width="9.140625" style="75"/>
    <col min="60" max="61" width="9.28515625" style="75" bestFit="1" customWidth="1"/>
    <col min="62" max="79" width="9.140625" style="75"/>
    <col min="80" max="91" width="9.140625" style="108"/>
    <col min="92" max="16384" width="9.140625" style="75"/>
  </cols>
  <sheetData>
    <row r="1" spans="1:293" s="102" customFormat="1" ht="20.25" thickBot="1" x14ac:dyDescent="0.35">
      <c r="A1" s="293" t="s">
        <v>1167</v>
      </c>
      <c r="B1" s="67"/>
      <c r="C1" s="268"/>
      <c r="D1" s="268"/>
      <c r="E1" s="268"/>
      <c r="F1" s="268"/>
      <c r="G1" s="268"/>
      <c r="H1" s="268"/>
      <c r="I1" s="97" t="s">
        <v>1340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19" t="s">
        <v>1258</v>
      </c>
      <c r="X1" s="119"/>
      <c r="Y1" s="119"/>
      <c r="Z1" s="119"/>
      <c r="AA1" s="119"/>
      <c r="AB1" s="119"/>
      <c r="AC1" s="119"/>
      <c r="AD1" s="119"/>
      <c r="AE1" s="119"/>
      <c r="AF1" s="119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  <c r="IW1" s="75"/>
      <c r="IX1" s="75"/>
      <c r="IY1" s="75"/>
      <c r="IZ1" s="75"/>
      <c r="JA1" s="75"/>
      <c r="JB1" s="75"/>
      <c r="JC1" s="75"/>
      <c r="JD1" s="75"/>
      <c r="JE1" s="75"/>
      <c r="JF1" s="75"/>
      <c r="JG1" s="75"/>
      <c r="JH1" s="75"/>
      <c r="JI1" s="75"/>
      <c r="JJ1" s="75"/>
      <c r="JK1" s="75"/>
      <c r="JL1" s="75"/>
      <c r="JM1" s="75"/>
      <c r="JN1" s="75"/>
      <c r="JO1" s="75"/>
      <c r="JP1" s="75"/>
      <c r="JQ1" s="75"/>
      <c r="JR1" s="75"/>
      <c r="JS1" s="75"/>
      <c r="JT1" s="75"/>
      <c r="JU1" s="75"/>
      <c r="JV1" s="75"/>
      <c r="JW1" s="75"/>
      <c r="JX1" s="75"/>
      <c r="JY1" s="75"/>
      <c r="JZ1" s="75"/>
      <c r="KA1" s="75"/>
      <c r="KB1" s="75"/>
      <c r="KC1" s="75"/>
      <c r="KD1" s="75"/>
      <c r="KE1" s="75"/>
      <c r="KF1" s="75"/>
      <c r="KG1" s="75"/>
    </row>
    <row r="2" spans="1:293" s="102" customFormat="1" ht="15.75" thickTop="1" x14ac:dyDescent="0.25">
      <c r="A2" s="75"/>
      <c r="B2" s="269" t="s">
        <v>1324</v>
      </c>
      <c r="C2" s="270"/>
      <c r="D2" s="270"/>
      <c r="E2" s="270"/>
      <c r="F2" s="270"/>
      <c r="G2" s="270"/>
      <c r="H2" s="95" t="s">
        <v>1325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 t="s">
        <v>1326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54" t="s">
        <v>1245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199" t="s">
        <v>1137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330" t="s">
        <v>1189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527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</row>
    <row r="3" spans="1:293" s="102" customFormat="1" x14ac:dyDescent="0.25">
      <c r="A3" s="75"/>
      <c r="B3" s="273" t="s">
        <v>1199</v>
      </c>
      <c r="C3" s="272" t="s">
        <v>1343</v>
      </c>
      <c r="D3" s="272" t="s">
        <v>1347</v>
      </c>
      <c r="E3" s="272" t="s">
        <v>1346</v>
      </c>
      <c r="F3" s="272" t="s">
        <v>1345</v>
      </c>
      <c r="G3" s="272" t="s">
        <v>1344</v>
      </c>
      <c r="H3" s="41" t="s">
        <v>1203</v>
      </c>
      <c r="I3" s="41" t="s">
        <v>1453</v>
      </c>
      <c r="J3" s="41" t="s">
        <v>1452</v>
      </c>
      <c r="K3" s="41" t="s">
        <v>1451</v>
      </c>
      <c r="L3" s="41" t="s">
        <v>1450</v>
      </c>
      <c r="M3" s="41" t="s">
        <v>1448</v>
      </c>
      <c r="N3" s="41" t="s">
        <v>1199</v>
      </c>
      <c r="O3" s="41" t="s">
        <v>1343</v>
      </c>
      <c r="P3" s="41" t="s">
        <v>1347</v>
      </c>
      <c r="Q3" s="41" t="s">
        <v>1346</v>
      </c>
      <c r="R3" s="41" t="s">
        <v>1345</v>
      </c>
      <c r="S3" s="70" t="s">
        <v>1460</v>
      </c>
      <c r="T3" s="73" t="s">
        <v>1203</v>
      </c>
      <c r="U3" s="73" t="s">
        <v>1453</v>
      </c>
      <c r="V3" s="73" t="s">
        <v>1452</v>
      </c>
      <c r="W3" s="73" t="s">
        <v>1451</v>
      </c>
      <c r="X3" s="73" t="s">
        <v>1450</v>
      </c>
      <c r="Y3" s="73" t="s">
        <v>1448</v>
      </c>
      <c r="Z3" s="73" t="s">
        <v>1199</v>
      </c>
      <c r="AA3" s="73" t="s">
        <v>1343</v>
      </c>
      <c r="AB3" s="73" t="s">
        <v>1347</v>
      </c>
      <c r="AC3" s="73" t="s">
        <v>1346</v>
      </c>
      <c r="AD3" s="73" t="s">
        <v>1345</v>
      </c>
      <c r="AE3" s="73" t="s">
        <v>1460</v>
      </c>
      <c r="AF3" s="141" t="s">
        <v>1203</v>
      </c>
      <c r="AG3" s="141" t="s">
        <v>1453</v>
      </c>
      <c r="AH3" s="141" t="s">
        <v>1452</v>
      </c>
      <c r="AI3" s="141" t="s">
        <v>1451</v>
      </c>
      <c r="AJ3" s="141" t="s">
        <v>1450</v>
      </c>
      <c r="AK3" s="141" t="s">
        <v>1448</v>
      </c>
      <c r="AL3" s="141" t="s">
        <v>1199</v>
      </c>
      <c r="AM3" s="141" t="s">
        <v>1343</v>
      </c>
      <c r="AN3" s="141" t="s">
        <v>1347</v>
      </c>
      <c r="AO3" s="141" t="s">
        <v>1346</v>
      </c>
      <c r="AP3" s="141" t="s">
        <v>1345</v>
      </c>
      <c r="AQ3" s="141" t="s">
        <v>1460</v>
      </c>
      <c r="AR3" s="201" t="s">
        <v>1203</v>
      </c>
      <c r="AS3" s="201" t="s">
        <v>1453</v>
      </c>
      <c r="AT3" s="216" t="s">
        <v>1452</v>
      </c>
      <c r="AU3" s="216" t="s">
        <v>1451</v>
      </c>
      <c r="AV3" s="201" t="s">
        <v>1450</v>
      </c>
      <c r="AW3" s="201" t="s">
        <v>1448</v>
      </c>
      <c r="AX3" s="201" t="s">
        <v>1199</v>
      </c>
      <c r="AY3" s="201" t="s">
        <v>1343</v>
      </c>
      <c r="AZ3" s="201" t="s">
        <v>1347</v>
      </c>
      <c r="BA3" s="201" t="s">
        <v>1346</v>
      </c>
      <c r="BB3" s="201" t="s">
        <v>1345</v>
      </c>
      <c r="BC3" s="201" t="s">
        <v>1460</v>
      </c>
      <c r="BD3" s="331" t="s">
        <v>1203</v>
      </c>
      <c r="BE3" s="331" t="s">
        <v>1453</v>
      </c>
      <c r="BF3" s="331" t="s">
        <v>1452</v>
      </c>
      <c r="BG3" s="331" t="s">
        <v>1451</v>
      </c>
      <c r="BH3" s="331" t="s">
        <v>1450</v>
      </c>
      <c r="BI3" s="331" t="s">
        <v>1448</v>
      </c>
      <c r="BJ3" s="331" t="s">
        <v>1199</v>
      </c>
      <c r="BK3" s="331" t="s">
        <v>1343</v>
      </c>
      <c r="BL3" s="331" t="s">
        <v>1347</v>
      </c>
      <c r="BM3" s="331" t="s">
        <v>1346</v>
      </c>
      <c r="BN3" s="502" t="s">
        <v>1345</v>
      </c>
      <c r="BO3" s="328" t="s">
        <v>1460</v>
      </c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</row>
    <row r="4" spans="1:293" s="102" customFormat="1" x14ac:dyDescent="0.25">
      <c r="A4" s="37" t="s">
        <v>1261</v>
      </c>
      <c r="B4" s="1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>
        <v>36</v>
      </c>
      <c r="AK4" s="47">
        <v>106</v>
      </c>
      <c r="AL4" s="47">
        <v>66</v>
      </c>
      <c r="AM4" s="47">
        <v>35</v>
      </c>
      <c r="AN4" s="47">
        <v>24</v>
      </c>
      <c r="AO4" s="47">
        <v>30</v>
      </c>
      <c r="AP4" s="47">
        <v>34</v>
      </c>
      <c r="AQ4" s="47">
        <v>140</v>
      </c>
      <c r="AR4" s="47">
        <v>29</v>
      </c>
      <c r="AS4" s="47">
        <v>34</v>
      </c>
      <c r="AT4" s="47">
        <v>26</v>
      </c>
      <c r="AU4" s="47">
        <v>29</v>
      </c>
      <c r="AV4" s="47">
        <v>36</v>
      </c>
      <c r="AW4" s="47">
        <v>36</v>
      </c>
      <c r="AX4" s="47">
        <v>14</v>
      </c>
      <c r="AY4" s="47">
        <v>33</v>
      </c>
      <c r="AZ4" s="47">
        <v>18</v>
      </c>
      <c r="BA4" s="47">
        <v>25</v>
      </c>
      <c r="BB4" s="47">
        <v>19</v>
      </c>
      <c r="BC4" s="47">
        <v>58</v>
      </c>
      <c r="BD4" s="47">
        <v>42</v>
      </c>
      <c r="BE4" s="47">
        <v>23</v>
      </c>
      <c r="BF4" s="47">
        <v>18</v>
      </c>
      <c r="BG4" s="47">
        <v>42</v>
      </c>
      <c r="BH4" s="47">
        <v>25</v>
      </c>
      <c r="BI4" s="47">
        <v>16</v>
      </c>
      <c r="BJ4" s="47">
        <v>18</v>
      </c>
      <c r="BK4" s="47">
        <v>22</v>
      </c>
      <c r="BL4" s="47">
        <v>10</v>
      </c>
      <c r="BM4" s="47">
        <v>5</v>
      </c>
      <c r="BN4" s="176">
        <v>33</v>
      </c>
      <c r="BO4" s="206">
        <v>44</v>
      </c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</row>
    <row r="5" spans="1:293" s="102" customFormat="1" x14ac:dyDescent="0.25">
      <c r="A5" s="37" t="s">
        <v>1141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314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>
        <v>1455</v>
      </c>
      <c r="AW5" s="47">
        <v>1148</v>
      </c>
      <c r="AX5" s="47">
        <v>688</v>
      </c>
      <c r="AY5" s="47">
        <v>406</v>
      </c>
      <c r="AZ5" s="47">
        <v>383</v>
      </c>
      <c r="BA5" s="47">
        <v>297</v>
      </c>
      <c r="BB5" s="47">
        <v>619</v>
      </c>
      <c r="BC5" s="47">
        <v>479</v>
      </c>
      <c r="BD5" s="47">
        <v>355</v>
      </c>
      <c r="BE5" s="47">
        <v>268</v>
      </c>
      <c r="BF5" s="47">
        <v>453</v>
      </c>
      <c r="BG5" s="47">
        <v>673</v>
      </c>
      <c r="BH5" s="47">
        <v>515</v>
      </c>
      <c r="BI5" s="47">
        <v>250</v>
      </c>
      <c r="BJ5" s="47">
        <v>213</v>
      </c>
      <c r="BK5" s="47">
        <v>163</v>
      </c>
      <c r="BL5" s="47">
        <v>251</v>
      </c>
      <c r="BM5" s="47">
        <v>340</v>
      </c>
      <c r="BN5" s="176">
        <v>314</v>
      </c>
      <c r="BO5" s="206">
        <v>339</v>
      </c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530"/>
      <c r="CK5" s="530"/>
      <c r="CL5" s="530"/>
      <c r="CM5" s="530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  <c r="IW5" s="108"/>
      <c r="IX5" s="108"/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</row>
    <row r="6" spans="1:293" s="102" customFormat="1" x14ac:dyDescent="0.25">
      <c r="A6" s="37" t="s">
        <v>1404</v>
      </c>
      <c r="B6" s="37"/>
      <c r="C6" s="37"/>
      <c r="D6" s="37"/>
      <c r="E6" s="37"/>
      <c r="F6" s="37"/>
      <c r="G6" s="37"/>
      <c r="H6" s="37"/>
      <c r="I6" s="37"/>
      <c r="J6" s="37">
        <v>1593</v>
      </c>
      <c r="K6" s="37">
        <v>1869</v>
      </c>
      <c r="L6" s="37">
        <v>3391</v>
      </c>
      <c r="M6" s="37">
        <v>3214</v>
      </c>
      <c r="N6" s="37">
        <v>2693</v>
      </c>
      <c r="O6" s="37">
        <v>2946</v>
      </c>
      <c r="P6" s="37">
        <v>2257</v>
      </c>
      <c r="Q6" s="37">
        <v>2052</v>
      </c>
      <c r="R6" s="37">
        <v>3123</v>
      </c>
      <c r="S6" s="37">
        <v>2800</v>
      </c>
      <c r="T6" s="37">
        <v>2909</v>
      </c>
      <c r="U6" s="47">
        <v>2278</v>
      </c>
      <c r="V6" s="47">
        <v>1993</v>
      </c>
      <c r="W6" s="47">
        <v>4031</v>
      </c>
      <c r="X6" s="47">
        <v>3062</v>
      </c>
      <c r="Y6" s="47">
        <v>2481</v>
      </c>
      <c r="Z6" s="47">
        <v>3021</v>
      </c>
      <c r="AA6" s="47">
        <v>2098</v>
      </c>
      <c r="AB6" s="47">
        <v>1980</v>
      </c>
      <c r="AC6" s="47">
        <v>1935</v>
      </c>
      <c r="AD6" s="47">
        <v>33156</v>
      </c>
      <c r="AE6" s="47">
        <v>3849</v>
      </c>
      <c r="AF6" s="47">
        <v>2784</v>
      </c>
      <c r="AG6" s="47">
        <v>2735</v>
      </c>
      <c r="AH6" s="47">
        <v>1905</v>
      </c>
      <c r="AI6" s="47">
        <v>1742</v>
      </c>
      <c r="AJ6" s="47">
        <v>1339</v>
      </c>
      <c r="AK6" s="47">
        <v>1665</v>
      </c>
      <c r="AL6" s="47">
        <v>2096</v>
      </c>
      <c r="AM6" s="47">
        <v>2056</v>
      </c>
      <c r="AN6" s="47">
        <v>1873</v>
      </c>
      <c r="AO6" s="47">
        <v>741</v>
      </c>
      <c r="AP6" s="47">
        <v>1804</v>
      </c>
      <c r="AQ6" s="47">
        <v>1945</v>
      </c>
      <c r="AR6" s="47">
        <v>2409</v>
      </c>
      <c r="AS6" s="47">
        <v>1723</v>
      </c>
      <c r="AT6" s="47">
        <v>1436</v>
      </c>
      <c r="AU6" s="47">
        <v>1209</v>
      </c>
      <c r="AV6" s="47">
        <v>1450</v>
      </c>
      <c r="AW6" s="47">
        <v>1645</v>
      </c>
      <c r="AX6" s="47">
        <v>2565</v>
      </c>
      <c r="AY6" s="47">
        <v>1829</v>
      </c>
      <c r="AZ6" s="47">
        <v>1332</v>
      </c>
      <c r="BA6" s="47">
        <v>1659</v>
      </c>
      <c r="BB6" s="47">
        <v>1500</v>
      </c>
      <c r="BC6" s="47">
        <v>1418</v>
      </c>
      <c r="BD6" s="47">
        <v>2272</v>
      </c>
      <c r="BE6" s="47">
        <v>1496</v>
      </c>
      <c r="BF6" s="47">
        <v>1611</v>
      </c>
      <c r="BG6" s="47">
        <v>1154</v>
      </c>
      <c r="BH6" s="47">
        <v>1097</v>
      </c>
      <c r="BI6" s="47">
        <v>2314</v>
      </c>
      <c r="BJ6" s="47">
        <v>1114</v>
      </c>
      <c r="BK6" s="47" t="s">
        <v>1012</v>
      </c>
      <c r="BL6" s="47" t="s">
        <v>1012</v>
      </c>
      <c r="BM6" s="47" t="s">
        <v>1012</v>
      </c>
      <c r="BN6" s="176" t="s">
        <v>1012</v>
      </c>
      <c r="BO6" s="206" t="s">
        <v>1012</v>
      </c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8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8"/>
      <c r="JT6" s="108"/>
      <c r="JU6" s="108"/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</row>
    <row r="7" spans="1:293" s="102" customFormat="1" x14ac:dyDescent="0.25">
      <c r="A7" s="37" t="s">
        <v>1246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19"/>
      <c r="X7" s="37"/>
      <c r="Y7" s="37"/>
      <c r="Z7" s="37"/>
      <c r="AA7" s="37"/>
      <c r="AB7" s="37"/>
      <c r="AC7" s="37"/>
      <c r="AD7" s="37"/>
      <c r="AE7" s="37"/>
      <c r="AF7" s="37">
        <v>74</v>
      </c>
      <c r="AG7" s="37">
        <v>678</v>
      </c>
      <c r="AH7" s="37">
        <v>274</v>
      </c>
      <c r="AI7" s="37">
        <v>499</v>
      </c>
      <c r="AJ7" s="37">
        <v>644</v>
      </c>
      <c r="AK7" s="37">
        <v>492</v>
      </c>
      <c r="AL7" s="37">
        <v>380</v>
      </c>
      <c r="AM7" s="37">
        <v>302</v>
      </c>
      <c r="AN7" s="37">
        <v>127</v>
      </c>
      <c r="AO7" s="37">
        <v>258</v>
      </c>
      <c r="AP7" s="37">
        <v>261</v>
      </c>
      <c r="AQ7" s="37">
        <v>360</v>
      </c>
      <c r="AR7" s="37">
        <v>303</v>
      </c>
      <c r="AS7" s="37">
        <v>335</v>
      </c>
      <c r="AT7" s="37">
        <v>382</v>
      </c>
      <c r="AU7" s="37">
        <v>287</v>
      </c>
      <c r="AV7" s="37">
        <v>232</v>
      </c>
      <c r="AW7" s="37">
        <v>235</v>
      </c>
      <c r="AX7" s="37">
        <v>239</v>
      </c>
      <c r="AY7" s="37">
        <v>215</v>
      </c>
      <c r="AZ7" s="37">
        <v>131</v>
      </c>
      <c r="BA7" s="37">
        <v>281</v>
      </c>
      <c r="BB7" s="37">
        <v>133</v>
      </c>
      <c r="BC7" s="47">
        <v>196</v>
      </c>
      <c r="BD7" s="47">
        <v>349</v>
      </c>
      <c r="BE7" s="47">
        <v>347</v>
      </c>
      <c r="BF7" s="47">
        <v>373</v>
      </c>
      <c r="BG7" s="47">
        <v>227</v>
      </c>
      <c r="BH7" s="47">
        <v>189</v>
      </c>
      <c r="BI7" s="47">
        <v>181</v>
      </c>
      <c r="BJ7" s="47">
        <v>181</v>
      </c>
      <c r="BK7" s="47">
        <v>170</v>
      </c>
      <c r="BL7" s="47">
        <v>95</v>
      </c>
      <c r="BM7" s="47">
        <v>124</v>
      </c>
      <c r="BN7" s="176">
        <v>66</v>
      </c>
      <c r="BO7" s="206" t="s">
        <v>1012</v>
      </c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08"/>
      <c r="IX7" s="108"/>
      <c r="IY7" s="108"/>
      <c r="IZ7" s="108"/>
      <c r="JA7" s="108"/>
      <c r="JB7" s="108"/>
      <c r="JC7" s="108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8"/>
      <c r="JT7" s="108"/>
      <c r="JU7" s="108"/>
      <c r="JV7" s="108"/>
      <c r="JW7" s="108"/>
      <c r="JX7" s="108"/>
      <c r="JY7" s="108"/>
      <c r="JZ7" s="108"/>
      <c r="KA7" s="108"/>
      <c r="KB7" s="108"/>
      <c r="KC7" s="108"/>
      <c r="KD7" s="108"/>
      <c r="KE7" s="108"/>
      <c r="KF7" s="108"/>
      <c r="KG7" s="108"/>
    </row>
    <row r="8" spans="1:293" s="102" customFormat="1" x14ac:dyDescent="0.25">
      <c r="A8" s="37" t="s">
        <v>1260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19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>
        <v>422</v>
      </c>
      <c r="AL8" s="47">
        <v>1436</v>
      </c>
      <c r="AM8" s="37">
        <v>1018</v>
      </c>
      <c r="AN8" s="37">
        <v>743</v>
      </c>
      <c r="AO8" s="37">
        <v>766</v>
      </c>
      <c r="AP8" s="37">
        <v>1200</v>
      </c>
      <c r="AQ8" s="37">
        <v>2780</v>
      </c>
      <c r="AR8" s="37">
        <v>1340</v>
      </c>
      <c r="AS8" s="37">
        <v>2732</v>
      </c>
      <c r="AT8" s="37">
        <v>1396</v>
      </c>
      <c r="AU8" s="37">
        <v>1889</v>
      </c>
      <c r="AV8" s="37">
        <v>2824</v>
      </c>
      <c r="AW8" s="37">
        <v>3438</v>
      </c>
      <c r="AX8" s="47">
        <v>2778</v>
      </c>
      <c r="AY8" s="37">
        <v>2024</v>
      </c>
      <c r="AZ8" s="37">
        <v>1638</v>
      </c>
      <c r="BA8" s="37">
        <v>1110</v>
      </c>
      <c r="BB8" s="37">
        <v>1144</v>
      </c>
      <c r="BC8" s="47">
        <v>3384</v>
      </c>
      <c r="BD8" s="47">
        <v>2973</v>
      </c>
      <c r="BE8" s="47">
        <v>2900</v>
      </c>
      <c r="BF8" s="47">
        <v>2442</v>
      </c>
      <c r="BG8" s="47">
        <v>3130</v>
      </c>
      <c r="BH8" s="47">
        <v>2883</v>
      </c>
      <c r="BI8" s="47">
        <v>2707</v>
      </c>
      <c r="BJ8" s="47" t="s">
        <v>1012</v>
      </c>
      <c r="BK8" s="47" t="s">
        <v>1012</v>
      </c>
      <c r="BL8" s="47" t="s">
        <v>1012</v>
      </c>
      <c r="BM8" s="47" t="s">
        <v>1012</v>
      </c>
      <c r="BN8" s="176" t="s">
        <v>1012</v>
      </c>
      <c r="BO8" s="206" t="s">
        <v>1012</v>
      </c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8"/>
      <c r="JR8" s="108"/>
      <c r="JS8" s="108"/>
      <c r="JT8" s="108"/>
      <c r="JU8" s="108"/>
      <c r="JV8" s="108"/>
      <c r="JW8" s="108"/>
      <c r="JX8" s="108"/>
      <c r="JY8" s="108"/>
      <c r="JZ8" s="108"/>
      <c r="KA8" s="108"/>
      <c r="KB8" s="108"/>
      <c r="KC8" s="108"/>
      <c r="KD8" s="108"/>
      <c r="KE8" s="108"/>
      <c r="KF8" s="108"/>
      <c r="KG8" s="108"/>
    </row>
    <row r="9" spans="1:293" s="102" customFormat="1" x14ac:dyDescent="0.25">
      <c r="A9" s="37" t="s">
        <v>1355</v>
      </c>
      <c r="B9" s="37"/>
      <c r="C9" s="37"/>
      <c r="D9" s="37"/>
      <c r="E9" s="37"/>
      <c r="F9" s="37"/>
      <c r="G9" s="37"/>
      <c r="H9" s="37"/>
      <c r="I9" s="37"/>
      <c r="J9" s="37">
        <v>2</v>
      </c>
      <c r="K9" s="37"/>
      <c r="L9" s="37">
        <v>3</v>
      </c>
      <c r="M9" s="37">
        <v>88</v>
      </c>
      <c r="N9" s="37">
        <v>132</v>
      </c>
      <c r="O9" s="37">
        <v>156</v>
      </c>
      <c r="P9" s="37">
        <v>272</v>
      </c>
      <c r="Q9" s="37">
        <v>246</v>
      </c>
      <c r="R9" s="37">
        <v>339</v>
      </c>
      <c r="S9" s="37">
        <v>262</v>
      </c>
      <c r="T9" s="37">
        <v>276</v>
      </c>
      <c r="U9" s="37">
        <v>274</v>
      </c>
      <c r="V9" s="37">
        <v>897</v>
      </c>
      <c r="W9" s="47">
        <v>973</v>
      </c>
      <c r="X9" s="47">
        <v>1342</v>
      </c>
      <c r="Y9" s="47">
        <v>869</v>
      </c>
      <c r="Z9" s="47">
        <v>680</v>
      </c>
      <c r="AA9" s="47">
        <v>1146</v>
      </c>
      <c r="AB9" s="47">
        <v>786</v>
      </c>
      <c r="AC9" s="47">
        <v>813</v>
      </c>
      <c r="AD9" s="47">
        <v>738</v>
      </c>
      <c r="AE9" s="47">
        <v>712</v>
      </c>
      <c r="AF9" s="47">
        <v>998</v>
      </c>
      <c r="AG9" s="47">
        <v>910</v>
      </c>
      <c r="AH9" s="47">
        <v>674</v>
      </c>
      <c r="AI9" s="47">
        <v>804</v>
      </c>
      <c r="AJ9" s="47">
        <v>930</v>
      </c>
      <c r="AK9" s="47">
        <v>1045</v>
      </c>
      <c r="AL9" s="47">
        <v>831</v>
      </c>
      <c r="AM9" s="47">
        <v>646</v>
      </c>
      <c r="AN9" s="47">
        <v>608</v>
      </c>
      <c r="AO9" s="47">
        <v>675</v>
      </c>
      <c r="AP9" s="47">
        <v>682</v>
      </c>
      <c r="AQ9" s="47">
        <v>558</v>
      </c>
      <c r="AR9" s="47">
        <v>568</v>
      </c>
      <c r="AS9" s="47">
        <v>582</v>
      </c>
      <c r="AT9" s="47">
        <v>458</v>
      </c>
      <c r="AU9" s="47">
        <v>675</v>
      </c>
      <c r="AV9" s="47">
        <v>743</v>
      </c>
      <c r="AW9" s="47">
        <v>728</v>
      </c>
      <c r="AX9" s="47">
        <v>689</v>
      </c>
      <c r="AY9" s="47">
        <v>874</v>
      </c>
      <c r="AZ9" s="47">
        <v>959</v>
      </c>
      <c r="BA9" s="47">
        <v>698</v>
      </c>
      <c r="BB9" s="47">
        <v>842</v>
      </c>
      <c r="BC9" s="47">
        <v>583</v>
      </c>
      <c r="BD9" s="47">
        <v>698</v>
      </c>
      <c r="BE9" s="47">
        <v>733</v>
      </c>
      <c r="BF9" s="47">
        <v>600</v>
      </c>
      <c r="BG9" s="47">
        <v>717</v>
      </c>
      <c r="BH9" s="47">
        <v>736</v>
      </c>
      <c r="BI9" s="47">
        <v>996</v>
      </c>
      <c r="BJ9" s="47">
        <v>966</v>
      </c>
      <c r="BK9" s="47" t="s">
        <v>1012</v>
      </c>
      <c r="BL9" s="47" t="s">
        <v>1012</v>
      </c>
      <c r="BM9" s="47" t="s">
        <v>1012</v>
      </c>
      <c r="BN9" s="176" t="s">
        <v>1012</v>
      </c>
      <c r="BO9" s="206" t="s">
        <v>1012</v>
      </c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</row>
    <row r="10" spans="1:293" s="102" customFormat="1" x14ac:dyDescent="0.25">
      <c r="A10" s="37" t="s">
        <v>902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 t="s">
        <v>1012</v>
      </c>
      <c r="BL10" s="47" t="s">
        <v>1012</v>
      </c>
      <c r="BM10" s="47" t="s">
        <v>1012</v>
      </c>
      <c r="BN10" s="176" t="s">
        <v>1012</v>
      </c>
      <c r="BO10" s="206" t="s">
        <v>1012</v>
      </c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</row>
    <row r="11" spans="1:293" s="102" customFormat="1" hidden="1" x14ac:dyDescent="0.25">
      <c r="A11" s="37" t="s">
        <v>1406</v>
      </c>
      <c r="B11" s="37"/>
      <c r="C11" s="37"/>
      <c r="D11" s="37"/>
      <c r="E11" s="37"/>
      <c r="F11" s="37"/>
      <c r="G11" s="37"/>
      <c r="H11" s="37"/>
      <c r="I11" s="37"/>
      <c r="J11" s="37">
        <v>253</v>
      </c>
      <c r="K11" s="37">
        <v>392</v>
      </c>
      <c r="L11" s="37">
        <v>543</v>
      </c>
      <c r="M11" s="37">
        <v>704</v>
      </c>
      <c r="N11" s="37">
        <v>515</v>
      </c>
      <c r="O11" s="37">
        <v>494</v>
      </c>
      <c r="P11" s="37">
        <v>200</v>
      </c>
      <c r="Q11" s="37">
        <v>261</v>
      </c>
      <c r="R11" s="37">
        <v>296</v>
      </c>
      <c r="S11" s="37">
        <v>407</v>
      </c>
      <c r="T11" s="37">
        <v>544</v>
      </c>
      <c r="U11" s="37">
        <v>549</v>
      </c>
      <c r="V11" s="37">
        <v>442</v>
      </c>
      <c r="W11" s="119"/>
      <c r="X11" s="37">
        <v>714</v>
      </c>
      <c r="Y11" s="37">
        <v>870</v>
      </c>
      <c r="Z11" s="37">
        <v>667</v>
      </c>
      <c r="AA11" s="37">
        <v>527</v>
      </c>
      <c r="AB11" s="37">
        <v>251</v>
      </c>
      <c r="AC11" s="37">
        <v>181</v>
      </c>
      <c r="AD11" s="37">
        <v>224</v>
      </c>
      <c r="AE11" s="37">
        <v>339</v>
      </c>
      <c r="AF11" s="37">
        <v>465</v>
      </c>
      <c r="AG11" s="37">
        <v>507</v>
      </c>
      <c r="AH11" s="37">
        <v>418</v>
      </c>
      <c r="AI11" s="37">
        <v>442</v>
      </c>
      <c r="AJ11" s="37">
        <v>454</v>
      </c>
      <c r="AK11" s="37">
        <v>468</v>
      </c>
      <c r="AL11" s="37">
        <v>385</v>
      </c>
      <c r="AM11" s="37">
        <v>292</v>
      </c>
      <c r="AN11" s="37">
        <v>186</v>
      </c>
      <c r="AO11" s="37">
        <v>0</v>
      </c>
      <c r="AP11" s="37">
        <v>0</v>
      </c>
      <c r="AQ11" s="37">
        <v>0</v>
      </c>
      <c r="AR11" s="37">
        <v>0</v>
      </c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 t="s">
        <v>1012</v>
      </c>
      <c r="BN11" s="176" t="s">
        <v>1012</v>
      </c>
      <c r="BO11" s="206" t="s">
        <v>1012</v>
      </c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</row>
    <row r="12" spans="1:293" s="102" customFormat="1" hidden="1" x14ac:dyDescent="0.25">
      <c r="A12" s="37" t="s">
        <v>1190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9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>
        <v>61</v>
      </c>
      <c r="AU12" s="37">
        <v>619</v>
      </c>
      <c r="AV12" s="37">
        <v>233</v>
      </c>
      <c r="AW12" s="37">
        <v>170</v>
      </c>
      <c r="AX12" s="37">
        <v>165</v>
      </c>
      <c r="AY12" s="37">
        <v>119</v>
      </c>
      <c r="AZ12" s="37">
        <v>107</v>
      </c>
      <c r="BA12" s="37">
        <v>84</v>
      </c>
      <c r="BB12" s="37">
        <v>15</v>
      </c>
      <c r="BC12" s="47">
        <v>0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 t="s">
        <v>1012</v>
      </c>
      <c r="BN12" s="176" t="s">
        <v>1012</v>
      </c>
      <c r="BO12" s="206" t="s">
        <v>1012</v>
      </c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8"/>
      <c r="JW12" s="108"/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</row>
    <row r="13" spans="1:293" s="102" customFormat="1" x14ac:dyDescent="0.25">
      <c r="A13" s="85" t="s">
        <v>1184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9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>
        <v>525</v>
      </c>
      <c r="AO13" s="37">
        <v>1094</v>
      </c>
      <c r="AP13" s="37">
        <v>1975</v>
      </c>
      <c r="AQ13" s="37">
        <v>1662</v>
      </c>
      <c r="AR13" s="37">
        <v>1192</v>
      </c>
      <c r="AS13" s="37">
        <v>1300</v>
      </c>
      <c r="AT13" s="37">
        <v>1122</v>
      </c>
      <c r="AU13" s="37">
        <v>1550</v>
      </c>
      <c r="AV13" s="37">
        <v>2566</v>
      </c>
      <c r="AW13" s="37">
        <v>1942</v>
      </c>
      <c r="AX13" s="37">
        <v>3038</v>
      </c>
      <c r="AY13" s="37">
        <v>2160</v>
      </c>
      <c r="AZ13" s="37">
        <v>3282</v>
      </c>
      <c r="BA13" s="37">
        <v>3159</v>
      </c>
      <c r="BB13" s="37">
        <v>4380</v>
      </c>
      <c r="BC13" s="47">
        <v>3144</v>
      </c>
      <c r="BD13" s="47">
        <v>3466</v>
      </c>
      <c r="BE13" s="47">
        <v>3962</v>
      </c>
      <c r="BF13" s="47">
        <v>3449</v>
      </c>
      <c r="BG13" s="47">
        <v>4559</v>
      </c>
      <c r="BH13" s="47">
        <v>3886</v>
      </c>
      <c r="BI13" s="47">
        <v>3961</v>
      </c>
      <c r="BJ13" s="47">
        <v>4358</v>
      </c>
      <c r="BK13" s="47" t="s">
        <v>1012</v>
      </c>
      <c r="BL13" s="47" t="s">
        <v>1012</v>
      </c>
      <c r="BM13" s="47" t="s">
        <v>1012</v>
      </c>
      <c r="BN13" s="176" t="s">
        <v>1012</v>
      </c>
      <c r="BO13" s="206" t="s">
        <v>1012</v>
      </c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0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  <c r="JI13" s="108"/>
      <c r="JJ13" s="108"/>
      <c r="JK13" s="108"/>
      <c r="JL13" s="108"/>
      <c r="JM13" s="108"/>
      <c r="JN13" s="108"/>
      <c r="JO13" s="108"/>
      <c r="JP13" s="108"/>
      <c r="JQ13" s="108"/>
      <c r="JR13" s="108"/>
      <c r="JS13" s="108"/>
      <c r="JT13" s="108"/>
      <c r="JU13" s="108"/>
      <c r="JV13" s="108"/>
      <c r="JW13" s="108"/>
      <c r="JX13" s="108"/>
      <c r="JY13" s="108"/>
      <c r="JZ13" s="108"/>
      <c r="KA13" s="108"/>
      <c r="KB13" s="108"/>
      <c r="KC13" s="108"/>
      <c r="KD13" s="108"/>
      <c r="KE13" s="108"/>
      <c r="KF13" s="108"/>
      <c r="KG13" s="108"/>
    </row>
    <row r="14" spans="1:293" s="102" customFormat="1" x14ac:dyDescent="0.25">
      <c r="A14" s="37" t="s">
        <v>1405</v>
      </c>
      <c r="B14" s="37"/>
      <c r="C14" s="37"/>
      <c r="D14" s="37"/>
      <c r="E14" s="37"/>
      <c r="F14" s="37"/>
      <c r="G14" s="37"/>
      <c r="H14" s="37"/>
      <c r="I14" s="37"/>
      <c r="J14" s="37">
        <v>3622</v>
      </c>
      <c r="K14" s="37">
        <v>5200</v>
      </c>
      <c r="L14" s="37">
        <v>4851</v>
      </c>
      <c r="M14" s="37">
        <v>6233</v>
      </c>
      <c r="N14" s="37">
        <v>4912</v>
      </c>
      <c r="O14" s="37">
        <v>4280</v>
      </c>
      <c r="P14" s="37">
        <v>4614</v>
      </c>
      <c r="Q14" s="37">
        <v>4582</v>
      </c>
      <c r="R14" s="37">
        <v>3962</v>
      </c>
      <c r="S14" s="37">
        <v>4410</v>
      </c>
      <c r="T14" s="37">
        <v>5097</v>
      </c>
      <c r="U14" s="47">
        <v>4749</v>
      </c>
      <c r="V14" s="47">
        <v>4240</v>
      </c>
      <c r="W14" s="119"/>
      <c r="X14" s="47">
        <v>4062</v>
      </c>
      <c r="Y14" s="47">
        <v>6971</v>
      </c>
      <c r="Z14" s="47">
        <v>9567</v>
      </c>
      <c r="AA14" s="47">
        <v>5196</v>
      </c>
      <c r="AB14" s="47">
        <v>4688</v>
      </c>
      <c r="AC14" s="47">
        <v>4317</v>
      </c>
      <c r="AD14" s="47">
        <v>4389</v>
      </c>
      <c r="AE14" s="47">
        <v>4770</v>
      </c>
      <c r="AF14" s="47">
        <v>4658</v>
      </c>
      <c r="AG14" s="47">
        <v>3991</v>
      </c>
      <c r="AH14" s="47">
        <v>3784</v>
      </c>
      <c r="AI14" s="47">
        <v>4580</v>
      </c>
      <c r="AJ14" s="47">
        <v>4663</v>
      </c>
      <c r="AK14" s="47">
        <v>4888</v>
      </c>
      <c r="AL14" s="47">
        <v>4672</v>
      </c>
      <c r="AM14" s="47">
        <v>4216</v>
      </c>
      <c r="AN14" s="47">
        <v>2946</v>
      </c>
      <c r="AO14" s="47">
        <v>3934</v>
      </c>
      <c r="AP14" s="47">
        <v>4772</v>
      </c>
      <c r="AQ14" s="47">
        <v>4011</v>
      </c>
      <c r="AR14" s="47">
        <v>4442</v>
      </c>
      <c r="AS14" s="47">
        <v>4162</v>
      </c>
      <c r="AT14" s="47">
        <v>2887</v>
      </c>
      <c r="AU14" s="47">
        <v>3478</v>
      </c>
      <c r="AV14" s="47">
        <v>3843</v>
      </c>
      <c r="AW14" s="47">
        <v>3739</v>
      </c>
      <c r="AX14" s="47">
        <v>3460</v>
      </c>
      <c r="AY14" s="47">
        <v>3386</v>
      </c>
      <c r="AZ14" s="47">
        <v>3158</v>
      </c>
      <c r="BA14" s="47">
        <v>2961</v>
      </c>
      <c r="BB14" s="47">
        <v>3111</v>
      </c>
      <c r="BC14" s="47">
        <v>3034</v>
      </c>
      <c r="BD14" s="47">
        <v>3104</v>
      </c>
      <c r="BE14" s="47">
        <v>3878</v>
      </c>
      <c r="BF14" s="47">
        <v>2857</v>
      </c>
      <c r="BG14" s="47">
        <v>3726</v>
      </c>
      <c r="BH14" s="47">
        <v>3476</v>
      </c>
      <c r="BI14" s="47">
        <v>3590</v>
      </c>
      <c r="BJ14" s="47">
        <v>4451</v>
      </c>
      <c r="BK14" s="47">
        <v>2613</v>
      </c>
      <c r="BL14" s="47">
        <v>1839</v>
      </c>
      <c r="BM14" s="47" t="s">
        <v>1012</v>
      </c>
      <c r="BN14" s="176" t="s">
        <v>1012</v>
      </c>
      <c r="BO14" s="206" t="s">
        <v>1012</v>
      </c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</row>
    <row r="15" spans="1:293" s="102" customFormat="1" x14ac:dyDescent="0.25">
      <c r="A15" s="37" t="s">
        <v>1408</v>
      </c>
      <c r="B15" s="37"/>
      <c r="C15" s="37"/>
      <c r="D15" s="37"/>
      <c r="E15" s="37"/>
      <c r="F15" s="37"/>
      <c r="G15" s="37"/>
      <c r="H15" s="37"/>
      <c r="I15" s="37"/>
      <c r="J15" s="37">
        <v>188</v>
      </c>
      <c r="K15" s="37">
        <v>241</v>
      </c>
      <c r="L15" s="37">
        <v>363</v>
      </c>
      <c r="M15" s="37">
        <v>250</v>
      </c>
      <c r="N15" s="37">
        <v>259</v>
      </c>
      <c r="O15" s="37">
        <v>646</v>
      </c>
      <c r="P15" s="37">
        <v>1823</v>
      </c>
      <c r="Q15" s="37">
        <v>396</v>
      </c>
      <c r="R15" s="37">
        <v>458</v>
      </c>
      <c r="S15" s="37">
        <v>557</v>
      </c>
      <c r="T15" s="37">
        <v>331</v>
      </c>
      <c r="U15" s="37">
        <v>313</v>
      </c>
      <c r="V15" s="37">
        <v>245</v>
      </c>
      <c r="W15" s="119"/>
      <c r="X15" s="37">
        <v>419</v>
      </c>
      <c r="Y15" s="37">
        <v>355</v>
      </c>
      <c r="Z15" s="37">
        <v>369</v>
      </c>
      <c r="AA15" s="37">
        <v>312</v>
      </c>
      <c r="AB15" s="37">
        <v>296</v>
      </c>
      <c r="AC15" s="37">
        <v>326</v>
      </c>
      <c r="AD15" s="37">
        <v>369</v>
      </c>
      <c r="AE15" s="37">
        <v>881</v>
      </c>
      <c r="AF15" s="47">
        <v>61414</v>
      </c>
      <c r="AG15" s="47">
        <v>3187</v>
      </c>
      <c r="AH15" s="47">
        <v>1509</v>
      </c>
      <c r="AI15" s="47">
        <v>1766</v>
      </c>
      <c r="AJ15" s="47">
        <v>1598</v>
      </c>
      <c r="AK15" s="47">
        <v>1874</v>
      </c>
      <c r="AL15" s="47">
        <v>1203</v>
      </c>
      <c r="AM15" s="47">
        <v>33</v>
      </c>
      <c r="AN15" s="47">
        <v>857</v>
      </c>
      <c r="AO15" s="47">
        <v>1130</v>
      </c>
      <c r="AP15" s="47">
        <v>767</v>
      </c>
      <c r="AQ15" s="47">
        <v>644</v>
      </c>
      <c r="AR15" s="47">
        <v>621</v>
      </c>
      <c r="AS15" s="47">
        <v>867</v>
      </c>
      <c r="AT15" s="47">
        <v>426</v>
      </c>
      <c r="AU15" s="47">
        <v>505</v>
      </c>
      <c r="AV15" s="47">
        <v>453</v>
      </c>
      <c r="AW15" s="47">
        <v>670</v>
      </c>
      <c r="AX15" s="47">
        <v>818</v>
      </c>
      <c r="AY15" s="47">
        <v>859</v>
      </c>
      <c r="AZ15" s="47">
        <v>532</v>
      </c>
      <c r="BA15" s="47">
        <v>476</v>
      </c>
      <c r="BB15" s="47">
        <v>488</v>
      </c>
      <c r="BC15" s="47">
        <v>616</v>
      </c>
      <c r="BD15" s="47">
        <v>586</v>
      </c>
      <c r="BE15" s="47">
        <v>811</v>
      </c>
      <c r="BF15" s="47">
        <v>820</v>
      </c>
      <c r="BG15" s="47">
        <v>719</v>
      </c>
      <c r="BH15" s="47">
        <v>743</v>
      </c>
      <c r="BI15" s="47">
        <v>963</v>
      </c>
      <c r="BJ15" s="47">
        <v>760</v>
      </c>
      <c r="BK15" s="47">
        <v>561</v>
      </c>
      <c r="BL15" s="47">
        <v>614</v>
      </c>
      <c r="BM15" s="47">
        <v>676</v>
      </c>
      <c r="BN15" s="176">
        <v>594</v>
      </c>
      <c r="BO15" s="206">
        <v>542</v>
      </c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</row>
    <row r="16" spans="1:293" s="102" customFormat="1" hidden="1" x14ac:dyDescent="0.25">
      <c r="A16" s="37" t="s">
        <v>1131</v>
      </c>
      <c r="B16" s="37"/>
      <c r="C16" s="37"/>
      <c r="D16" s="37"/>
      <c r="E16" s="37"/>
      <c r="F16" s="37"/>
      <c r="G16" s="37"/>
      <c r="H16" s="37"/>
      <c r="I16" s="37"/>
      <c r="J16" s="37">
        <v>88</v>
      </c>
      <c r="K16" s="37">
        <v>158</v>
      </c>
      <c r="L16" s="37">
        <v>191</v>
      </c>
      <c r="M16" s="37">
        <v>134</v>
      </c>
      <c r="N16" s="37">
        <v>88</v>
      </c>
      <c r="O16" s="37">
        <v>158</v>
      </c>
      <c r="P16" s="37">
        <v>60</v>
      </c>
      <c r="Q16" s="37">
        <v>48</v>
      </c>
      <c r="R16" s="37">
        <v>37</v>
      </c>
      <c r="S16" s="37">
        <v>52</v>
      </c>
      <c r="T16" s="37">
        <v>79</v>
      </c>
      <c r="U16" s="37">
        <v>58</v>
      </c>
      <c r="V16" s="37">
        <v>51</v>
      </c>
      <c r="W16" s="37">
        <v>65</v>
      </c>
      <c r="X16" s="37">
        <v>83</v>
      </c>
      <c r="Y16" s="37">
        <v>69</v>
      </c>
      <c r="Z16" s="37">
        <v>83</v>
      </c>
      <c r="AA16" s="37">
        <v>80</v>
      </c>
      <c r="AB16" s="37">
        <v>36</v>
      </c>
      <c r="AC16" s="37">
        <v>40</v>
      </c>
      <c r="AD16" s="37">
        <v>36</v>
      </c>
      <c r="AE16" s="37">
        <v>180</v>
      </c>
      <c r="AF16" s="37">
        <v>122</v>
      </c>
      <c r="AG16" s="37">
        <v>101</v>
      </c>
      <c r="AH16" s="37">
        <v>58</v>
      </c>
      <c r="AI16" s="37">
        <v>60</v>
      </c>
      <c r="AJ16" s="37">
        <v>64</v>
      </c>
      <c r="AK16" s="37">
        <v>68</v>
      </c>
      <c r="AL16" s="37">
        <v>69</v>
      </c>
      <c r="AM16" s="37">
        <v>94</v>
      </c>
      <c r="AN16" s="37">
        <v>12</v>
      </c>
      <c r="AO16" s="37">
        <v>0</v>
      </c>
      <c r="AP16" s="37">
        <v>0</v>
      </c>
      <c r="AQ16" s="37">
        <v>0</v>
      </c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176"/>
      <c r="BO16" s="206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</row>
    <row r="17" spans="1:293" s="102" customFormat="1" x14ac:dyDescent="0.25">
      <c r="A17" s="37" t="s">
        <v>1042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>
        <v>189</v>
      </c>
      <c r="AN17" s="37">
        <v>128</v>
      </c>
      <c r="AO17" s="37">
        <v>228</v>
      </c>
      <c r="AP17" s="37">
        <v>686</v>
      </c>
      <c r="AQ17" s="37">
        <v>327</v>
      </c>
      <c r="AR17" s="37">
        <v>243</v>
      </c>
      <c r="AS17" s="37">
        <v>415</v>
      </c>
      <c r="AT17" s="37">
        <v>285</v>
      </c>
      <c r="AU17" s="37">
        <v>417</v>
      </c>
      <c r="AV17" s="37">
        <v>727</v>
      </c>
      <c r="AW17" s="37">
        <v>821</v>
      </c>
      <c r="AX17" s="37">
        <v>793</v>
      </c>
      <c r="AY17" s="37">
        <v>717</v>
      </c>
      <c r="AZ17" s="37">
        <v>614</v>
      </c>
      <c r="BA17" s="37">
        <v>574</v>
      </c>
      <c r="BB17" s="37">
        <v>488</v>
      </c>
      <c r="BC17" s="47">
        <v>809</v>
      </c>
      <c r="BD17" s="47">
        <v>1008</v>
      </c>
      <c r="BE17" s="47">
        <v>1169</v>
      </c>
      <c r="BF17" s="47">
        <v>1530</v>
      </c>
      <c r="BG17" s="47">
        <v>1338</v>
      </c>
      <c r="BH17" s="47">
        <v>3319</v>
      </c>
      <c r="BI17" s="47">
        <v>1689</v>
      </c>
      <c r="BJ17" s="47">
        <v>1282</v>
      </c>
      <c r="BK17" s="47">
        <v>1192</v>
      </c>
      <c r="BL17" s="47">
        <v>1444</v>
      </c>
      <c r="BM17" s="47">
        <v>1054</v>
      </c>
      <c r="BN17" s="176">
        <v>1312</v>
      </c>
      <c r="BO17" s="206">
        <v>737</v>
      </c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  <c r="JI17" s="108"/>
      <c r="JJ17" s="108"/>
      <c r="JK17" s="108"/>
      <c r="JL17" s="108"/>
      <c r="JM17" s="108"/>
      <c r="JN17" s="108"/>
      <c r="JO17" s="108"/>
      <c r="JP17" s="108"/>
      <c r="JQ17" s="108"/>
      <c r="JR17" s="108"/>
      <c r="JS17" s="108"/>
      <c r="JT17" s="108"/>
      <c r="JU17" s="108"/>
      <c r="JV17" s="108"/>
      <c r="JW17" s="108"/>
      <c r="JX17" s="108"/>
      <c r="JY17" s="108"/>
      <c r="JZ17" s="108"/>
      <c r="KA17" s="108"/>
      <c r="KB17" s="108"/>
      <c r="KC17" s="108"/>
      <c r="KD17" s="108"/>
      <c r="KE17" s="108"/>
      <c r="KF17" s="108"/>
      <c r="KG17" s="108"/>
    </row>
    <row r="18" spans="1:293" s="102" customFormat="1" x14ac:dyDescent="0.25">
      <c r="A18" s="37" t="s">
        <v>1407</v>
      </c>
      <c r="B18" s="37"/>
      <c r="C18" s="37"/>
      <c r="D18" s="37"/>
      <c r="E18" s="37"/>
      <c r="F18" s="37"/>
      <c r="G18" s="37"/>
      <c r="H18" s="37"/>
      <c r="I18" s="37"/>
      <c r="J18" s="37">
        <v>4502</v>
      </c>
      <c r="K18" s="37">
        <v>3709</v>
      </c>
      <c r="L18" s="37">
        <v>5622</v>
      </c>
      <c r="M18" s="37">
        <v>4083</v>
      </c>
      <c r="N18" s="37">
        <v>4435</v>
      </c>
      <c r="O18" s="37">
        <v>4712</v>
      </c>
      <c r="P18" s="37">
        <v>4215</v>
      </c>
      <c r="Q18" s="37">
        <v>5168</v>
      </c>
      <c r="R18" s="37">
        <v>8704</v>
      </c>
      <c r="S18" s="37">
        <v>8054</v>
      </c>
      <c r="T18" s="37">
        <v>6455</v>
      </c>
      <c r="U18" s="47">
        <v>5558</v>
      </c>
      <c r="V18" s="47">
        <v>5639</v>
      </c>
      <c r="W18" s="47">
        <v>8882</v>
      </c>
      <c r="X18" s="47">
        <v>9593</v>
      </c>
      <c r="Y18" s="47">
        <v>8089</v>
      </c>
      <c r="Z18" s="47">
        <v>7535</v>
      </c>
      <c r="AA18" s="47">
        <v>7970</v>
      </c>
      <c r="AB18" s="47">
        <v>5524</v>
      </c>
      <c r="AC18" s="47">
        <v>6076</v>
      </c>
      <c r="AD18" s="47">
        <v>5941</v>
      </c>
      <c r="AE18" s="47">
        <v>9972</v>
      </c>
      <c r="AF18" s="47">
        <v>9821</v>
      </c>
      <c r="AG18" s="47">
        <v>14561</v>
      </c>
      <c r="AH18" s="47">
        <v>9616</v>
      </c>
      <c r="AI18" s="47">
        <v>11541</v>
      </c>
      <c r="AJ18" s="47">
        <v>18081</v>
      </c>
      <c r="AK18" s="47">
        <v>10511</v>
      </c>
      <c r="AL18" s="47">
        <v>10205</v>
      </c>
      <c r="AM18" s="47">
        <v>14098</v>
      </c>
      <c r="AN18" s="47">
        <v>8673</v>
      </c>
      <c r="AO18" s="47">
        <v>3597</v>
      </c>
      <c r="AP18" s="47">
        <v>5283</v>
      </c>
      <c r="AQ18" s="47">
        <v>7125</v>
      </c>
      <c r="AR18" s="47">
        <v>6806</v>
      </c>
      <c r="AS18" s="47">
        <v>9475</v>
      </c>
      <c r="AT18" s="47">
        <v>6209</v>
      </c>
      <c r="AU18" s="47">
        <v>7269</v>
      </c>
      <c r="AV18" s="47">
        <v>11993</v>
      </c>
      <c r="AW18" s="47">
        <v>10094</v>
      </c>
      <c r="AX18" s="47">
        <v>10062</v>
      </c>
      <c r="AY18" s="47">
        <v>9931</v>
      </c>
      <c r="AZ18" s="47">
        <v>6505</v>
      </c>
      <c r="BA18" s="47">
        <v>6645</v>
      </c>
      <c r="BB18" s="47">
        <v>6692</v>
      </c>
      <c r="BC18" s="47">
        <v>11427</v>
      </c>
      <c r="BD18" s="47">
        <v>20518</v>
      </c>
      <c r="BE18" s="47">
        <v>16793</v>
      </c>
      <c r="BF18" s="47">
        <v>11948</v>
      </c>
      <c r="BG18" s="47">
        <v>12592</v>
      </c>
      <c r="BH18" s="47">
        <v>13025</v>
      </c>
      <c r="BI18" s="47">
        <v>13092</v>
      </c>
      <c r="BJ18" s="47">
        <v>13455</v>
      </c>
      <c r="BK18" s="47">
        <v>12417</v>
      </c>
      <c r="BL18" s="47">
        <v>8291</v>
      </c>
      <c r="BM18" s="47">
        <v>9137</v>
      </c>
      <c r="BN18" s="176">
        <v>7761</v>
      </c>
      <c r="BO18" s="206">
        <v>11495</v>
      </c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  <c r="IW18" s="75"/>
      <c r="IX18" s="75"/>
      <c r="IY18" s="75"/>
      <c r="IZ18" s="75"/>
      <c r="JA18" s="75"/>
      <c r="JB18" s="75"/>
      <c r="JC18" s="75"/>
      <c r="JD18" s="75"/>
      <c r="JE18" s="75"/>
      <c r="JF18" s="75"/>
      <c r="JG18" s="75"/>
      <c r="JH18" s="75"/>
      <c r="JI18" s="75"/>
      <c r="JJ18" s="75"/>
      <c r="JK18" s="75"/>
      <c r="JL18" s="75"/>
      <c r="JM18" s="75"/>
      <c r="JN18" s="75"/>
      <c r="JO18" s="75"/>
      <c r="JP18" s="75"/>
      <c r="JQ18" s="75"/>
      <c r="JR18" s="75"/>
      <c r="JS18" s="75"/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  <c r="KG18" s="75"/>
    </row>
    <row r="19" spans="1:293" s="102" customFormat="1" x14ac:dyDescent="0.25">
      <c r="A19" s="37" t="s">
        <v>1409</v>
      </c>
      <c r="B19" s="37"/>
      <c r="C19" s="37"/>
      <c r="D19" s="37"/>
      <c r="E19" s="37"/>
      <c r="F19" s="37"/>
      <c r="G19" s="37"/>
      <c r="H19" s="37"/>
      <c r="I19" s="37"/>
      <c r="J19" s="37">
        <v>441</v>
      </c>
      <c r="K19" s="37">
        <v>673</v>
      </c>
      <c r="L19" s="37">
        <v>725</v>
      </c>
      <c r="M19" s="37">
        <v>1050</v>
      </c>
      <c r="N19" s="37">
        <v>987</v>
      </c>
      <c r="O19" s="37">
        <v>995</v>
      </c>
      <c r="P19" s="37">
        <v>643</v>
      </c>
      <c r="Q19" s="37">
        <v>564</v>
      </c>
      <c r="R19" s="37">
        <v>816</v>
      </c>
      <c r="S19" s="37">
        <v>596</v>
      </c>
      <c r="T19" s="37">
        <v>1031</v>
      </c>
      <c r="U19" s="37">
        <v>890</v>
      </c>
      <c r="V19" s="47">
        <v>1122</v>
      </c>
      <c r="W19" s="119"/>
      <c r="X19" s="47">
        <v>1012</v>
      </c>
      <c r="Y19" s="47">
        <v>1214</v>
      </c>
      <c r="Z19" s="47">
        <v>1151</v>
      </c>
      <c r="AA19" s="47">
        <v>1071</v>
      </c>
      <c r="AB19" s="47">
        <v>745</v>
      </c>
      <c r="AC19" s="47">
        <v>859</v>
      </c>
      <c r="AD19" s="47">
        <v>1907</v>
      </c>
      <c r="AE19" s="47">
        <v>1334</v>
      </c>
      <c r="AF19" s="47">
        <v>1375</v>
      </c>
      <c r="AG19" s="47">
        <v>987</v>
      </c>
      <c r="AH19" s="47">
        <v>805</v>
      </c>
      <c r="AI19" s="47">
        <v>1187</v>
      </c>
      <c r="AJ19" s="47">
        <v>1105</v>
      </c>
      <c r="AK19" s="47">
        <v>6981</v>
      </c>
      <c r="AL19" s="47">
        <v>902</v>
      </c>
      <c r="AM19" s="47">
        <v>1049</v>
      </c>
      <c r="AN19" s="47">
        <v>1091</v>
      </c>
      <c r="AO19" s="47">
        <v>1012</v>
      </c>
      <c r="AP19" s="47">
        <v>930</v>
      </c>
      <c r="AQ19" s="47">
        <v>1681</v>
      </c>
      <c r="AR19" s="47">
        <v>1200</v>
      </c>
      <c r="AS19" s="47">
        <v>1057</v>
      </c>
      <c r="AT19" s="47">
        <v>1038</v>
      </c>
      <c r="AU19" s="47">
        <v>1183</v>
      </c>
      <c r="AV19" s="47">
        <v>969</v>
      </c>
      <c r="AW19" s="47">
        <v>1907</v>
      </c>
      <c r="AX19" s="47">
        <v>1413</v>
      </c>
      <c r="AY19" s="47">
        <v>1176</v>
      </c>
      <c r="AZ19" s="47">
        <v>1054</v>
      </c>
      <c r="BA19" s="47">
        <v>1079</v>
      </c>
      <c r="BB19" s="47">
        <v>1645</v>
      </c>
      <c r="BC19" s="47">
        <v>1934</v>
      </c>
      <c r="BD19" s="47">
        <v>1216</v>
      </c>
      <c r="BE19" s="47">
        <v>1210</v>
      </c>
      <c r="BF19" s="47">
        <v>1913</v>
      </c>
      <c r="BG19" s="47">
        <v>1380</v>
      </c>
      <c r="BH19" s="47">
        <v>1321</v>
      </c>
      <c r="BI19" s="47">
        <v>2271</v>
      </c>
      <c r="BJ19" s="47">
        <v>2404</v>
      </c>
      <c r="BK19" s="47">
        <v>2355</v>
      </c>
      <c r="BL19" s="47">
        <v>1799</v>
      </c>
      <c r="BM19" s="47" t="s">
        <v>1012</v>
      </c>
      <c r="BN19" s="176" t="s">
        <v>1012</v>
      </c>
      <c r="BO19" s="206" t="s">
        <v>1012</v>
      </c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  <c r="KG19" s="75"/>
    </row>
    <row r="20" spans="1:293" s="102" customFormat="1" x14ac:dyDescent="0.25">
      <c r="A20" s="37" t="s">
        <v>1461</v>
      </c>
      <c r="B20" s="37"/>
      <c r="C20" s="37"/>
      <c r="D20" s="37"/>
      <c r="E20" s="37"/>
      <c r="F20" s="37"/>
      <c r="G20" s="37"/>
      <c r="H20" s="37"/>
      <c r="I20" s="37"/>
      <c r="J20" s="37">
        <v>325</v>
      </c>
      <c r="K20" s="37">
        <v>371</v>
      </c>
      <c r="L20" s="37">
        <v>353</v>
      </c>
      <c r="M20" s="37">
        <v>1573</v>
      </c>
      <c r="N20" s="37">
        <v>624</v>
      </c>
      <c r="O20" s="37">
        <v>753</v>
      </c>
      <c r="P20" s="37">
        <v>808</v>
      </c>
      <c r="Q20" s="37">
        <v>1555</v>
      </c>
      <c r="R20" s="37">
        <v>1608</v>
      </c>
      <c r="S20" s="37">
        <v>1534</v>
      </c>
      <c r="T20" s="37">
        <v>2061</v>
      </c>
      <c r="U20" s="47">
        <v>2539</v>
      </c>
      <c r="V20" s="47">
        <v>2260</v>
      </c>
      <c r="W20" s="47">
        <v>2154</v>
      </c>
      <c r="X20" s="47">
        <v>3726</v>
      </c>
      <c r="Y20" s="47">
        <v>3277</v>
      </c>
      <c r="Z20" s="47">
        <v>2626</v>
      </c>
      <c r="AA20" s="47">
        <v>2564</v>
      </c>
      <c r="AB20" s="47">
        <v>2458</v>
      </c>
      <c r="AC20" s="47">
        <v>1653</v>
      </c>
      <c r="AD20" s="47">
        <v>2862</v>
      </c>
      <c r="AE20" s="47">
        <v>2758</v>
      </c>
      <c r="AF20" s="47">
        <v>3057</v>
      </c>
      <c r="AG20" s="47">
        <v>3262</v>
      </c>
      <c r="AH20" s="47">
        <v>2794</v>
      </c>
      <c r="AI20" s="47">
        <v>3005</v>
      </c>
      <c r="AJ20" s="47">
        <v>3005</v>
      </c>
      <c r="AK20" s="47">
        <v>2918</v>
      </c>
      <c r="AL20" s="47">
        <v>3525</v>
      </c>
      <c r="AM20" s="47">
        <v>3411</v>
      </c>
      <c r="AN20" s="47">
        <v>1762</v>
      </c>
      <c r="AO20" s="47">
        <v>1930</v>
      </c>
      <c r="AP20" s="47">
        <v>2560</v>
      </c>
      <c r="AQ20" s="47">
        <v>3609</v>
      </c>
      <c r="AR20" s="47">
        <v>3608</v>
      </c>
      <c r="AS20" s="47">
        <v>4076</v>
      </c>
      <c r="AT20" s="47">
        <v>3603</v>
      </c>
      <c r="AU20" s="47">
        <v>4687</v>
      </c>
      <c r="AV20" s="47">
        <v>5739</v>
      </c>
      <c r="AW20" s="47">
        <v>3910</v>
      </c>
      <c r="AX20" s="47">
        <v>4127</v>
      </c>
      <c r="AY20" s="47">
        <v>4075</v>
      </c>
      <c r="AZ20" s="47">
        <v>2704</v>
      </c>
      <c r="BA20" s="47">
        <v>2284</v>
      </c>
      <c r="BB20" s="47">
        <v>2095</v>
      </c>
      <c r="BC20" s="47">
        <v>2847</v>
      </c>
      <c r="BD20" s="47">
        <v>3265</v>
      </c>
      <c r="BE20" s="47">
        <v>3909</v>
      </c>
      <c r="BF20" s="47">
        <v>3515</v>
      </c>
      <c r="BG20" s="47">
        <v>4021</v>
      </c>
      <c r="BH20" s="47">
        <v>3516</v>
      </c>
      <c r="BI20" s="47">
        <v>3363</v>
      </c>
      <c r="BJ20" s="47">
        <v>3877</v>
      </c>
      <c r="BK20" s="47">
        <v>3370</v>
      </c>
      <c r="BL20" s="47">
        <v>3032</v>
      </c>
      <c r="BM20" s="47">
        <v>3300</v>
      </c>
      <c r="BN20" s="176">
        <v>2891</v>
      </c>
      <c r="BO20" s="206">
        <v>3775</v>
      </c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0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  <c r="IW20" s="75"/>
      <c r="IX20" s="75"/>
      <c r="IY20" s="75"/>
      <c r="IZ20" s="75"/>
      <c r="JA20" s="75"/>
      <c r="JB20" s="75"/>
      <c r="JC20" s="75"/>
      <c r="JD20" s="75"/>
      <c r="JE20" s="75"/>
      <c r="JF20" s="75"/>
      <c r="JG20" s="75"/>
      <c r="JH20" s="75"/>
      <c r="JI20" s="75"/>
      <c r="JJ20" s="75"/>
      <c r="JK20" s="75"/>
      <c r="JL20" s="75"/>
      <c r="JM20" s="75"/>
      <c r="JN20" s="75"/>
      <c r="JO20" s="75"/>
      <c r="JP20" s="75"/>
      <c r="JQ20" s="75"/>
      <c r="JR20" s="75"/>
      <c r="JS20" s="75"/>
      <c r="JT20" s="75"/>
      <c r="JU20" s="75"/>
      <c r="JV20" s="75"/>
      <c r="JW20" s="75"/>
      <c r="JX20" s="75"/>
      <c r="JY20" s="75"/>
      <c r="JZ20" s="75"/>
      <c r="KA20" s="75"/>
      <c r="KB20" s="75"/>
      <c r="KC20" s="75"/>
      <c r="KD20" s="75"/>
      <c r="KE20" s="75"/>
      <c r="KF20" s="75"/>
      <c r="KG20" s="75"/>
    </row>
    <row r="21" spans="1:293" s="102" customFormat="1" hidden="1" x14ac:dyDescent="0.25">
      <c r="A21" s="37" t="s">
        <v>1114</v>
      </c>
      <c r="B21" s="37"/>
      <c r="C21" s="37"/>
      <c r="D21" s="37"/>
      <c r="E21" s="37"/>
      <c r="F21" s="37"/>
      <c r="G21" s="37"/>
      <c r="H21" s="37"/>
      <c r="I21" s="37"/>
      <c r="J21" s="37">
        <v>4</v>
      </c>
      <c r="K21" s="37">
        <v>30</v>
      </c>
      <c r="L21" s="37">
        <v>1747</v>
      </c>
      <c r="M21" s="37">
        <v>3088</v>
      </c>
      <c r="N21" s="37">
        <v>2742</v>
      </c>
      <c r="O21" s="37">
        <v>2900</v>
      </c>
      <c r="P21" s="37">
        <v>1121</v>
      </c>
      <c r="Q21" s="37">
        <v>1235</v>
      </c>
      <c r="R21" s="37">
        <v>1450</v>
      </c>
      <c r="S21" s="37">
        <v>2545</v>
      </c>
      <c r="T21" s="37">
        <v>3402</v>
      </c>
      <c r="U21" s="47">
        <v>3590</v>
      </c>
      <c r="V21" s="47">
        <v>2741</v>
      </c>
      <c r="W21" s="119"/>
      <c r="X21" s="47">
        <v>2717</v>
      </c>
      <c r="Y21" s="47">
        <v>3307</v>
      </c>
      <c r="Z21" s="47">
        <v>2744</v>
      </c>
      <c r="AA21" s="47">
        <v>2656</v>
      </c>
      <c r="AB21" s="47">
        <v>1401</v>
      </c>
      <c r="AC21" s="47">
        <v>1032</v>
      </c>
      <c r="AD21" s="47">
        <v>1204</v>
      </c>
      <c r="AE21" s="47">
        <v>2367</v>
      </c>
      <c r="AF21" s="47">
        <v>3220</v>
      </c>
      <c r="AG21" s="47">
        <v>3267</v>
      </c>
      <c r="AH21" s="47">
        <v>2421</v>
      </c>
      <c r="AI21" s="47">
        <v>2945</v>
      </c>
      <c r="AJ21" s="47">
        <v>3188</v>
      </c>
      <c r="AK21" s="47">
        <v>2826</v>
      </c>
      <c r="AL21" s="47">
        <v>2815</v>
      </c>
      <c r="AM21" s="47">
        <v>2281</v>
      </c>
      <c r="AN21" s="47">
        <v>923</v>
      </c>
      <c r="AO21" s="47">
        <v>0</v>
      </c>
      <c r="AP21" s="47">
        <v>0</v>
      </c>
      <c r="AQ21" s="47">
        <v>0</v>
      </c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176"/>
      <c r="BO21" s="206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0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  <c r="IW21" s="75"/>
      <c r="IX21" s="75"/>
      <c r="IY21" s="75"/>
      <c r="IZ21" s="75"/>
      <c r="JA21" s="75"/>
      <c r="JB21" s="75"/>
      <c r="JC21" s="75"/>
      <c r="JD21" s="75"/>
      <c r="JE21" s="75"/>
      <c r="JF21" s="75"/>
      <c r="JG21" s="75"/>
      <c r="JH21" s="75"/>
      <c r="JI21" s="75"/>
      <c r="JJ21" s="75"/>
      <c r="JK21" s="75"/>
      <c r="JL21" s="75"/>
      <c r="JM21" s="75"/>
      <c r="JN21" s="75"/>
      <c r="JO21" s="75"/>
      <c r="JP21" s="75"/>
      <c r="JQ21" s="75"/>
      <c r="JR21" s="75"/>
      <c r="JS21" s="75"/>
      <c r="JT21" s="75"/>
      <c r="JU21" s="75"/>
      <c r="JV21" s="75"/>
      <c r="JW21" s="75"/>
      <c r="JX21" s="75"/>
      <c r="JY21" s="75"/>
      <c r="JZ21" s="75"/>
      <c r="KA21" s="75"/>
      <c r="KB21" s="75"/>
      <c r="KC21" s="75"/>
      <c r="KD21" s="75"/>
      <c r="KE21" s="75"/>
      <c r="KF21" s="75"/>
      <c r="KG21" s="75"/>
    </row>
    <row r="22" spans="1:293" s="102" customFormat="1" x14ac:dyDescent="0.25">
      <c r="A22" s="37" t="s">
        <v>1279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>
        <v>584</v>
      </c>
      <c r="O22" s="37">
        <v>722</v>
      </c>
      <c r="P22" s="37">
        <v>385</v>
      </c>
      <c r="Q22" s="37">
        <v>261</v>
      </c>
      <c r="R22" s="37">
        <v>205</v>
      </c>
      <c r="S22" s="37">
        <v>188</v>
      </c>
      <c r="T22" s="37">
        <v>212</v>
      </c>
      <c r="U22" s="37">
        <v>164</v>
      </c>
      <c r="V22" s="37">
        <v>162</v>
      </c>
      <c r="W22" s="119"/>
      <c r="X22" s="37">
        <v>124</v>
      </c>
      <c r="Y22" s="37">
        <v>142</v>
      </c>
      <c r="Z22" s="37">
        <v>153</v>
      </c>
      <c r="AA22" s="37">
        <v>130</v>
      </c>
      <c r="AB22" s="37">
        <v>123</v>
      </c>
      <c r="AC22" s="37">
        <v>110</v>
      </c>
      <c r="AD22" s="37">
        <v>116</v>
      </c>
      <c r="AE22" s="37">
        <v>109</v>
      </c>
      <c r="AF22" s="37">
        <v>149</v>
      </c>
      <c r="AG22" s="37">
        <v>176</v>
      </c>
      <c r="AH22" s="37">
        <v>420</v>
      </c>
      <c r="AI22" s="37">
        <v>270</v>
      </c>
      <c r="AJ22" s="37">
        <v>213</v>
      </c>
      <c r="AK22" s="37">
        <v>324</v>
      </c>
      <c r="AL22" s="37">
        <v>205</v>
      </c>
      <c r="AM22" s="37">
        <v>226</v>
      </c>
      <c r="AN22" s="37">
        <v>210</v>
      </c>
      <c r="AO22" s="37">
        <v>263</v>
      </c>
      <c r="AP22" s="37">
        <v>270</v>
      </c>
      <c r="AQ22" s="37">
        <v>228</v>
      </c>
      <c r="AR22" s="37">
        <v>168</v>
      </c>
      <c r="AS22" s="37">
        <v>523</v>
      </c>
      <c r="AT22" s="37">
        <v>499</v>
      </c>
      <c r="AU22" s="37">
        <v>308</v>
      </c>
      <c r="AV22" s="37">
        <v>195</v>
      </c>
      <c r="AW22" s="37">
        <v>215</v>
      </c>
      <c r="AX22" s="37">
        <v>168</v>
      </c>
      <c r="AY22" s="37">
        <v>194</v>
      </c>
      <c r="AZ22" s="37">
        <v>176</v>
      </c>
      <c r="BA22" s="37">
        <v>201</v>
      </c>
      <c r="BB22" s="37">
        <v>324</v>
      </c>
      <c r="BC22" s="47">
        <v>212</v>
      </c>
      <c r="BD22" s="47">
        <v>244</v>
      </c>
      <c r="BE22" s="47">
        <v>192</v>
      </c>
      <c r="BF22" s="47">
        <v>158</v>
      </c>
      <c r="BG22" s="47">
        <v>207</v>
      </c>
      <c r="BH22" s="47">
        <v>180</v>
      </c>
      <c r="BI22" s="47">
        <v>207</v>
      </c>
      <c r="BJ22" s="47">
        <v>213</v>
      </c>
      <c r="BK22" s="47" t="s">
        <v>1012</v>
      </c>
      <c r="BL22" s="47" t="s">
        <v>1012</v>
      </c>
      <c r="BM22" s="47" t="s">
        <v>1012</v>
      </c>
      <c r="BN22" s="176" t="s">
        <v>1012</v>
      </c>
      <c r="BO22" s="206" t="s">
        <v>1012</v>
      </c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0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  <c r="KG22" s="75"/>
    </row>
    <row r="23" spans="1:293" s="102" customFormat="1" hidden="1" x14ac:dyDescent="0.25">
      <c r="A23" s="37" t="s">
        <v>1387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19"/>
      <c r="X23" s="37"/>
      <c r="Y23" s="37">
        <v>76</v>
      </c>
      <c r="Z23" s="37">
        <v>56</v>
      </c>
      <c r="AA23" s="37">
        <v>78</v>
      </c>
      <c r="AB23" s="37">
        <v>69</v>
      </c>
      <c r="AC23" s="37">
        <v>65</v>
      </c>
      <c r="AD23" s="37">
        <v>76</v>
      </c>
      <c r="AE23" s="37">
        <v>63</v>
      </c>
      <c r="AF23" s="37">
        <v>64</v>
      </c>
      <c r="AG23" s="37">
        <v>60</v>
      </c>
      <c r="AH23" s="37">
        <v>74</v>
      </c>
      <c r="AI23" s="37">
        <v>75</v>
      </c>
      <c r="AJ23" s="37">
        <v>79</v>
      </c>
      <c r="AK23" s="37">
        <v>127</v>
      </c>
      <c r="AL23" s="37">
        <v>181</v>
      </c>
      <c r="AM23" s="37">
        <v>95</v>
      </c>
      <c r="AN23" s="37">
        <v>32</v>
      </c>
      <c r="AO23" s="37">
        <v>0</v>
      </c>
      <c r="AP23" s="37">
        <v>0</v>
      </c>
      <c r="AQ23" s="37">
        <v>0</v>
      </c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176"/>
      <c r="BO23" s="206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  <c r="JI23" s="108"/>
      <c r="JJ23" s="108"/>
      <c r="JK23" s="108"/>
      <c r="JL23" s="108"/>
      <c r="JM23" s="108"/>
      <c r="JN23" s="108"/>
      <c r="JO23" s="108"/>
      <c r="JP23" s="108"/>
      <c r="JQ23" s="108"/>
      <c r="JR23" s="108"/>
      <c r="JS23" s="108"/>
      <c r="JT23" s="108"/>
      <c r="JU23" s="108"/>
      <c r="JV23" s="108"/>
      <c r="JW23" s="108"/>
      <c r="JX23" s="108"/>
      <c r="JY23" s="108"/>
      <c r="JZ23" s="108"/>
      <c r="KA23" s="108"/>
      <c r="KB23" s="108"/>
      <c r="KC23" s="108"/>
      <c r="KD23" s="108"/>
      <c r="KE23" s="108"/>
      <c r="KF23" s="108"/>
      <c r="KG23" s="108"/>
    </row>
    <row r="24" spans="1:293" x14ac:dyDescent="0.25">
      <c r="A24" s="59" t="s">
        <v>1317</v>
      </c>
      <c r="B24" s="72"/>
      <c r="C24" s="72"/>
      <c r="D24" s="72"/>
      <c r="E24" s="72"/>
      <c r="F24" s="72"/>
      <c r="G24" s="72"/>
      <c r="H24" s="72"/>
      <c r="I24" s="72"/>
      <c r="J24" s="72">
        <f t="shared" ref="J24:AQ24" si="0">SUM(J4:J23)</f>
        <v>11018</v>
      </c>
      <c r="K24" s="72">
        <f t="shared" si="0"/>
        <v>12643</v>
      </c>
      <c r="L24" s="72">
        <f t="shared" si="0"/>
        <v>17789</v>
      </c>
      <c r="M24" s="72">
        <f t="shared" si="0"/>
        <v>20417</v>
      </c>
      <c r="N24" s="72">
        <f t="shared" si="0"/>
        <v>17971</v>
      </c>
      <c r="O24" s="72">
        <f t="shared" si="0"/>
        <v>18762</v>
      </c>
      <c r="P24" s="72">
        <f t="shared" si="0"/>
        <v>16398</v>
      </c>
      <c r="Q24" s="72">
        <f t="shared" si="0"/>
        <v>16368</v>
      </c>
      <c r="R24" s="72">
        <f t="shared" si="0"/>
        <v>20998</v>
      </c>
      <c r="S24" s="72">
        <f t="shared" si="0"/>
        <v>21405</v>
      </c>
      <c r="T24" s="72">
        <f t="shared" si="0"/>
        <v>22397</v>
      </c>
      <c r="U24" s="72">
        <f t="shared" si="0"/>
        <v>20962</v>
      </c>
      <c r="V24" s="72">
        <f t="shared" si="0"/>
        <v>19792</v>
      </c>
      <c r="W24" s="72">
        <f t="shared" si="0"/>
        <v>16105</v>
      </c>
      <c r="X24" s="72">
        <f t="shared" si="0"/>
        <v>26854</v>
      </c>
      <c r="Y24" s="72">
        <f t="shared" si="0"/>
        <v>27720</v>
      </c>
      <c r="Z24" s="72">
        <f t="shared" si="0"/>
        <v>28652</v>
      </c>
      <c r="AA24" s="72">
        <f t="shared" si="0"/>
        <v>23828</v>
      </c>
      <c r="AB24" s="72">
        <f t="shared" si="0"/>
        <v>18357</v>
      </c>
      <c r="AC24" s="72">
        <f t="shared" si="0"/>
        <v>17407</v>
      </c>
      <c r="AD24" s="72">
        <f t="shared" si="0"/>
        <v>51018</v>
      </c>
      <c r="AE24" s="72">
        <f t="shared" si="0"/>
        <v>27334</v>
      </c>
      <c r="AF24" s="72">
        <f t="shared" si="0"/>
        <v>88201</v>
      </c>
      <c r="AG24" s="72">
        <f t="shared" si="0"/>
        <v>34422</v>
      </c>
      <c r="AH24" s="72">
        <f t="shared" si="0"/>
        <v>24752</v>
      </c>
      <c r="AI24" s="72">
        <f t="shared" si="0"/>
        <v>28916</v>
      </c>
      <c r="AJ24" s="72">
        <f t="shared" si="0"/>
        <v>35399</v>
      </c>
      <c r="AK24" s="72">
        <f t="shared" si="0"/>
        <v>34715</v>
      </c>
      <c r="AL24" s="72">
        <f t="shared" si="0"/>
        <v>28971</v>
      </c>
      <c r="AM24" s="72">
        <f t="shared" si="0"/>
        <v>30041</v>
      </c>
      <c r="AN24" s="72">
        <f t="shared" si="0"/>
        <v>20720</v>
      </c>
      <c r="AO24" s="72">
        <f t="shared" si="0"/>
        <v>15658</v>
      </c>
      <c r="AP24" s="72">
        <f t="shared" si="0"/>
        <v>21224</v>
      </c>
      <c r="AQ24" s="72">
        <f t="shared" si="0"/>
        <v>25070</v>
      </c>
      <c r="AR24" s="72">
        <f t="shared" ref="AR24:AX24" si="1">SUM(AR4:AR23)</f>
        <v>22929</v>
      </c>
      <c r="AS24" s="72">
        <f t="shared" si="1"/>
        <v>27281</v>
      </c>
      <c r="AT24" s="314">
        <f t="shared" si="1"/>
        <v>19828</v>
      </c>
      <c r="AU24" s="314">
        <f t="shared" si="1"/>
        <v>24105</v>
      </c>
      <c r="AV24" s="72">
        <f t="shared" si="1"/>
        <v>33458</v>
      </c>
      <c r="AW24" s="72">
        <f t="shared" si="1"/>
        <v>30698</v>
      </c>
      <c r="AX24" s="72">
        <f t="shared" si="1"/>
        <v>31017</v>
      </c>
      <c r="AY24" s="72">
        <f t="shared" ref="AY24:BD24" si="2">SUM(AY4:AY23)</f>
        <v>27998</v>
      </c>
      <c r="AZ24" s="72">
        <f t="shared" si="2"/>
        <v>22593</v>
      </c>
      <c r="BA24" s="72">
        <f t="shared" si="2"/>
        <v>21533</v>
      </c>
      <c r="BB24" s="72">
        <f t="shared" si="2"/>
        <v>23495</v>
      </c>
      <c r="BC24" s="72">
        <f t="shared" si="2"/>
        <v>30141</v>
      </c>
      <c r="BD24" s="72">
        <f t="shared" si="2"/>
        <v>40096</v>
      </c>
      <c r="BE24" s="72">
        <f t="shared" ref="BE24:BJ24" si="3">SUM(BE4:BE23)</f>
        <v>37691</v>
      </c>
      <c r="BF24" s="314">
        <f t="shared" si="3"/>
        <v>31687</v>
      </c>
      <c r="BG24" s="314">
        <f t="shared" si="3"/>
        <v>34485</v>
      </c>
      <c r="BH24" s="72">
        <f t="shared" si="3"/>
        <v>34911</v>
      </c>
      <c r="BI24" s="72">
        <f t="shared" si="3"/>
        <v>35600</v>
      </c>
      <c r="BJ24" s="72">
        <f t="shared" si="3"/>
        <v>33292</v>
      </c>
      <c r="BK24" s="72">
        <f>SUM(BK4:BK23)</f>
        <v>22863</v>
      </c>
      <c r="BL24" s="72">
        <f>SUM(BL4:BL23)</f>
        <v>17375</v>
      </c>
      <c r="BM24" s="72">
        <f>SUM(BM4:BM23)</f>
        <v>14636</v>
      </c>
      <c r="BN24" s="526">
        <f>SUM(BN4:BN23)</f>
        <v>12971</v>
      </c>
      <c r="BO24" s="215">
        <f>SUM(BO4:BO23)</f>
        <v>16932</v>
      </c>
      <c r="BP24" s="186"/>
      <c r="BQ24" s="186"/>
      <c r="BR24" s="531"/>
      <c r="BS24" s="531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</row>
    <row r="25" spans="1:293" x14ac:dyDescent="0.25"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J25" s="108" t="s">
        <v>1013</v>
      </c>
    </row>
    <row r="26" spans="1:293" s="38" customFormat="1" ht="20.25" thickBot="1" x14ac:dyDescent="0.35">
      <c r="A26" s="67" t="s">
        <v>1318</v>
      </c>
      <c r="B26" s="67"/>
      <c r="C26" s="268"/>
      <c r="D26" s="268"/>
      <c r="E26" s="268"/>
      <c r="F26" s="268"/>
      <c r="G26" s="268"/>
      <c r="H26" s="268"/>
      <c r="I26" s="97" t="s">
        <v>1372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123"/>
      <c r="Z26" s="124"/>
      <c r="AA26" s="125"/>
      <c r="AB26" s="130"/>
      <c r="AC26" s="135"/>
      <c r="AD26" s="136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</row>
    <row r="27" spans="1:293" s="38" customFormat="1" ht="15.75" thickTop="1" x14ac:dyDescent="0.25">
      <c r="A27" s="75"/>
      <c r="B27" s="271" t="s">
        <v>1324</v>
      </c>
      <c r="C27" s="270"/>
      <c r="D27" s="270"/>
      <c r="E27" s="270"/>
      <c r="F27" s="270"/>
      <c r="G27" s="270"/>
      <c r="H27" s="95" t="s">
        <v>1325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 t="s">
        <v>1326</v>
      </c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54" t="s">
        <v>1245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199" t="s">
        <v>1137</v>
      </c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330" t="s">
        <v>1189</v>
      </c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</row>
    <row r="28" spans="1:293" s="38" customFormat="1" x14ac:dyDescent="0.25">
      <c r="A28" s="75"/>
      <c r="B28" s="274" t="s">
        <v>1199</v>
      </c>
      <c r="C28" s="272" t="s">
        <v>1343</v>
      </c>
      <c r="D28" s="272" t="s">
        <v>1347</v>
      </c>
      <c r="E28" s="272" t="s">
        <v>1346</v>
      </c>
      <c r="F28" s="272" t="s">
        <v>1345</v>
      </c>
      <c r="G28" s="272" t="s">
        <v>1344</v>
      </c>
      <c r="H28" s="41" t="s">
        <v>1203</v>
      </c>
      <c r="I28" s="41" t="s">
        <v>1453</v>
      </c>
      <c r="J28" s="41" t="s">
        <v>1452</v>
      </c>
      <c r="K28" s="41" t="s">
        <v>1451</v>
      </c>
      <c r="L28" s="41" t="s">
        <v>1450</v>
      </c>
      <c r="M28" s="41" t="s">
        <v>1448</v>
      </c>
      <c r="N28" s="41" t="s">
        <v>1199</v>
      </c>
      <c r="O28" s="41" t="s">
        <v>1343</v>
      </c>
      <c r="P28" s="41" t="s">
        <v>1347</v>
      </c>
      <c r="Q28" s="41" t="s">
        <v>1346</v>
      </c>
      <c r="R28" s="41" t="s">
        <v>1345</v>
      </c>
      <c r="S28" s="70" t="s">
        <v>1460</v>
      </c>
      <c r="T28" s="73" t="s">
        <v>1203</v>
      </c>
      <c r="U28" s="73" t="s">
        <v>1453</v>
      </c>
      <c r="V28" s="73" t="s">
        <v>1452</v>
      </c>
      <c r="W28" s="73" t="s">
        <v>1451</v>
      </c>
      <c r="X28" s="73" t="s">
        <v>1450</v>
      </c>
      <c r="Y28" s="73" t="s">
        <v>1448</v>
      </c>
      <c r="Z28" s="73" t="s">
        <v>1199</v>
      </c>
      <c r="AA28" s="73" t="s">
        <v>1343</v>
      </c>
      <c r="AB28" s="73" t="s">
        <v>1347</v>
      </c>
      <c r="AC28" s="73" t="s">
        <v>1346</v>
      </c>
      <c r="AD28" s="73" t="s">
        <v>1345</v>
      </c>
      <c r="AE28" s="73" t="s">
        <v>1460</v>
      </c>
      <c r="AF28" s="141" t="s">
        <v>1203</v>
      </c>
      <c r="AG28" s="141" t="s">
        <v>1453</v>
      </c>
      <c r="AH28" s="141" t="s">
        <v>1452</v>
      </c>
      <c r="AI28" s="141" t="s">
        <v>1451</v>
      </c>
      <c r="AJ28" s="141" t="s">
        <v>1450</v>
      </c>
      <c r="AK28" s="141" t="s">
        <v>1448</v>
      </c>
      <c r="AL28" s="141" t="s">
        <v>1199</v>
      </c>
      <c r="AM28" s="141" t="s">
        <v>1343</v>
      </c>
      <c r="AN28" s="141" t="s">
        <v>1347</v>
      </c>
      <c r="AO28" s="141" t="s">
        <v>1346</v>
      </c>
      <c r="AP28" s="141" t="s">
        <v>1345</v>
      </c>
      <c r="AQ28" s="141" t="s">
        <v>1460</v>
      </c>
      <c r="AR28" s="201" t="s">
        <v>1203</v>
      </c>
      <c r="AS28" s="201" t="s">
        <v>1453</v>
      </c>
      <c r="AT28" s="216" t="s">
        <v>1452</v>
      </c>
      <c r="AU28" s="216" t="s">
        <v>1451</v>
      </c>
      <c r="AV28" s="201" t="s">
        <v>1450</v>
      </c>
      <c r="AW28" s="201" t="s">
        <v>1448</v>
      </c>
      <c r="AX28" s="201" t="s">
        <v>1199</v>
      </c>
      <c r="AY28" s="201" t="s">
        <v>1343</v>
      </c>
      <c r="AZ28" s="201" t="s">
        <v>1347</v>
      </c>
      <c r="BA28" s="201" t="s">
        <v>1346</v>
      </c>
      <c r="BB28" s="201" t="s">
        <v>1345</v>
      </c>
      <c r="BC28" s="201" t="s">
        <v>1460</v>
      </c>
      <c r="BD28" s="331" t="s">
        <v>1203</v>
      </c>
      <c r="BE28" s="331" t="s">
        <v>1453</v>
      </c>
      <c r="BF28" s="331" t="s">
        <v>1452</v>
      </c>
      <c r="BG28" s="331" t="s">
        <v>1451</v>
      </c>
      <c r="BH28" s="331" t="s">
        <v>1450</v>
      </c>
      <c r="BI28" s="331" t="s">
        <v>1448</v>
      </c>
      <c r="BJ28" s="331" t="s">
        <v>1199</v>
      </c>
      <c r="BK28" s="331" t="s">
        <v>1343</v>
      </c>
      <c r="BL28" s="331" t="s">
        <v>1347</v>
      </c>
      <c r="BM28" s="331" t="s">
        <v>1346</v>
      </c>
      <c r="BN28" s="331" t="s">
        <v>1345</v>
      </c>
      <c r="BO28" s="331" t="s">
        <v>1460</v>
      </c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</row>
    <row r="29" spans="1:293" s="102" customFormat="1" x14ac:dyDescent="0.25">
      <c r="A29" s="37" t="s">
        <v>1261</v>
      </c>
      <c r="B29" s="13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>
        <f t="shared" ref="AJ29:BO29" si="4">SUM(AI29,AJ4)</f>
        <v>36</v>
      </c>
      <c r="AK29" s="47">
        <f t="shared" si="4"/>
        <v>142</v>
      </c>
      <c r="AL29" s="47">
        <f t="shared" si="4"/>
        <v>208</v>
      </c>
      <c r="AM29" s="47">
        <f t="shared" si="4"/>
        <v>243</v>
      </c>
      <c r="AN29" s="47">
        <f t="shared" si="4"/>
        <v>267</v>
      </c>
      <c r="AO29" s="47">
        <f t="shared" si="4"/>
        <v>297</v>
      </c>
      <c r="AP29" s="47">
        <f t="shared" si="4"/>
        <v>331</v>
      </c>
      <c r="AQ29" s="47">
        <f t="shared" si="4"/>
        <v>471</v>
      </c>
      <c r="AR29" s="47">
        <f t="shared" si="4"/>
        <v>500</v>
      </c>
      <c r="AS29" s="47">
        <f t="shared" si="4"/>
        <v>534</v>
      </c>
      <c r="AT29" s="47">
        <f t="shared" si="4"/>
        <v>560</v>
      </c>
      <c r="AU29" s="47">
        <f t="shared" si="4"/>
        <v>589</v>
      </c>
      <c r="AV29" s="47">
        <f t="shared" si="4"/>
        <v>625</v>
      </c>
      <c r="AW29" s="47">
        <f t="shared" si="4"/>
        <v>661</v>
      </c>
      <c r="AX29" s="47">
        <f t="shared" si="4"/>
        <v>675</v>
      </c>
      <c r="AY29" s="47">
        <f t="shared" si="4"/>
        <v>708</v>
      </c>
      <c r="AZ29" s="47">
        <f t="shared" si="4"/>
        <v>726</v>
      </c>
      <c r="BA29" s="47">
        <f t="shared" si="4"/>
        <v>751</v>
      </c>
      <c r="BB29" s="47">
        <f t="shared" si="4"/>
        <v>770</v>
      </c>
      <c r="BC29" s="47">
        <f t="shared" si="4"/>
        <v>828</v>
      </c>
      <c r="BD29" s="47">
        <f t="shared" si="4"/>
        <v>870</v>
      </c>
      <c r="BE29" s="47">
        <f t="shared" si="4"/>
        <v>893</v>
      </c>
      <c r="BF29" s="47">
        <f t="shared" si="4"/>
        <v>911</v>
      </c>
      <c r="BG29" s="47">
        <f t="shared" si="4"/>
        <v>953</v>
      </c>
      <c r="BH29" s="47">
        <f t="shared" si="4"/>
        <v>978</v>
      </c>
      <c r="BI29" s="47">
        <f t="shared" si="4"/>
        <v>994</v>
      </c>
      <c r="BJ29" s="47">
        <f t="shared" si="4"/>
        <v>1012</v>
      </c>
      <c r="BK29" s="47">
        <f t="shared" si="4"/>
        <v>1034</v>
      </c>
      <c r="BL29" s="47">
        <f t="shared" si="4"/>
        <v>1044</v>
      </c>
      <c r="BM29" s="47">
        <f t="shared" si="4"/>
        <v>1049</v>
      </c>
      <c r="BN29" s="47">
        <f t="shared" si="4"/>
        <v>1082</v>
      </c>
      <c r="BO29" s="47">
        <f t="shared" si="4"/>
        <v>1126</v>
      </c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  <c r="IW29" s="108"/>
      <c r="IX29" s="108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</row>
    <row r="30" spans="1:293" s="102" customFormat="1" x14ac:dyDescent="0.25">
      <c r="A30" s="37" t="s">
        <v>1141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>
        <v>1455</v>
      </c>
      <c r="AW30" s="47">
        <v>1455</v>
      </c>
      <c r="AX30" s="47">
        <f t="shared" ref="AX30:BO30" si="5">SUM(AW30,AX5)</f>
        <v>2143</v>
      </c>
      <c r="AY30" s="47">
        <f t="shared" si="5"/>
        <v>2549</v>
      </c>
      <c r="AZ30" s="47">
        <f t="shared" si="5"/>
        <v>2932</v>
      </c>
      <c r="BA30" s="47">
        <f t="shared" si="5"/>
        <v>3229</v>
      </c>
      <c r="BB30" s="47">
        <f t="shared" si="5"/>
        <v>3848</v>
      </c>
      <c r="BC30" s="47">
        <f t="shared" si="5"/>
        <v>4327</v>
      </c>
      <c r="BD30" s="47">
        <f t="shared" si="5"/>
        <v>4682</v>
      </c>
      <c r="BE30" s="47">
        <f t="shared" si="5"/>
        <v>4950</v>
      </c>
      <c r="BF30" s="47">
        <f t="shared" si="5"/>
        <v>5403</v>
      </c>
      <c r="BG30" s="47">
        <f t="shared" si="5"/>
        <v>6076</v>
      </c>
      <c r="BH30" s="47">
        <f t="shared" si="5"/>
        <v>6591</v>
      </c>
      <c r="BI30" s="47">
        <f t="shared" si="5"/>
        <v>6841</v>
      </c>
      <c r="BJ30" s="47">
        <f t="shared" si="5"/>
        <v>7054</v>
      </c>
      <c r="BK30" s="47">
        <f t="shared" si="5"/>
        <v>7217</v>
      </c>
      <c r="BL30" s="47">
        <f t="shared" si="5"/>
        <v>7468</v>
      </c>
      <c r="BM30" s="47">
        <f t="shared" si="5"/>
        <v>7808</v>
      </c>
      <c r="BN30" s="47">
        <f t="shared" si="5"/>
        <v>8122</v>
      </c>
      <c r="BO30" s="47">
        <f t="shared" si="5"/>
        <v>8461</v>
      </c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/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/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</row>
    <row r="31" spans="1:293" s="38" customFormat="1" x14ac:dyDescent="0.25">
      <c r="A31" s="37" t="s">
        <v>1404</v>
      </c>
      <c r="B31" s="37"/>
      <c r="C31" s="37"/>
      <c r="D31" s="37"/>
      <c r="E31" s="37"/>
      <c r="F31" s="37"/>
      <c r="G31" s="37"/>
      <c r="H31" s="37"/>
      <c r="I31" s="37"/>
      <c r="J31" s="47">
        <f t="shared" ref="J31:AW31" si="6">SUM(I31,J6)</f>
        <v>1593</v>
      </c>
      <c r="K31" s="47">
        <f t="shared" si="6"/>
        <v>3462</v>
      </c>
      <c r="L31" s="47">
        <f t="shared" si="6"/>
        <v>6853</v>
      </c>
      <c r="M31" s="47">
        <f t="shared" si="6"/>
        <v>10067</v>
      </c>
      <c r="N31" s="47">
        <f t="shared" si="6"/>
        <v>12760</v>
      </c>
      <c r="O31" s="47">
        <f t="shared" si="6"/>
        <v>15706</v>
      </c>
      <c r="P31" s="47">
        <f t="shared" si="6"/>
        <v>17963</v>
      </c>
      <c r="Q31" s="47">
        <f t="shared" si="6"/>
        <v>20015</v>
      </c>
      <c r="R31" s="47">
        <f t="shared" si="6"/>
        <v>23138</v>
      </c>
      <c r="S31" s="47">
        <f t="shared" si="6"/>
        <v>25938</v>
      </c>
      <c r="T31" s="47">
        <f t="shared" si="6"/>
        <v>28847</v>
      </c>
      <c r="U31" s="47">
        <f t="shared" si="6"/>
        <v>31125</v>
      </c>
      <c r="V31" s="47">
        <f t="shared" si="6"/>
        <v>33118</v>
      </c>
      <c r="W31" s="47">
        <f t="shared" si="6"/>
        <v>37149</v>
      </c>
      <c r="X31" s="47">
        <f t="shared" si="6"/>
        <v>40211</v>
      </c>
      <c r="Y31" s="47">
        <f t="shared" si="6"/>
        <v>42692</v>
      </c>
      <c r="Z31" s="47">
        <f t="shared" si="6"/>
        <v>45713</v>
      </c>
      <c r="AA31" s="47">
        <f t="shared" si="6"/>
        <v>47811</v>
      </c>
      <c r="AB31" s="47">
        <f t="shared" si="6"/>
        <v>49791</v>
      </c>
      <c r="AC31" s="47">
        <f t="shared" si="6"/>
        <v>51726</v>
      </c>
      <c r="AD31" s="47">
        <f t="shared" si="6"/>
        <v>84882</v>
      </c>
      <c r="AE31" s="47">
        <f t="shared" si="6"/>
        <v>88731</v>
      </c>
      <c r="AF31" s="47">
        <f t="shared" si="6"/>
        <v>91515</v>
      </c>
      <c r="AG31" s="47">
        <f t="shared" si="6"/>
        <v>94250</v>
      </c>
      <c r="AH31" s="47">
        <f t="shared" si="6"/>
        <v>96155</v>
      </c>
      <c r="AI31" s="47">
        <f t="shared" si="6"/>
        <v>97897</v>
      </c>
      <c r="AJ31" s="47">
        <f t="shared" si="6"/>
        <v>99236</v>
      </c>
      <c r="AK31" s="47">
        <f t="shared" si="6"/>
        <v>100901</v>
      </c>
      <c r="AL31" s="47">
        <f t="shared" si="6"/>
        <v>102997</v>
      </c>
      <c r="AM31" s="47">
        <f t="shared" si="6"/>
        <v>105053</v>
      </c>
      <c r="AN31" s="47">
        <f t="shared" si="6"/>
        <v>106926</v>
      </c>
      <c r="AO31" s="47">
        <f t="shared" si="6"/>
        <v>107667</v>
      </c>
      <c r="AP31" s="47">
        <f t="shared" si="6"/>
        <v>109471</v>
      </c>
      <c r="AQ31" s="47">
        <f t="shared" si="6"/>
        <v>111416</v>
      </c>
      <c r="AR31" s="47">
        <f t="shared" si="6"/>
        <v>113825</v>
      </c>
      <c r="AS31" s="47">
        <f t="shared" si="6"/>
        <v>115548</v>
      </c>
      <c r="AT31" s="47">
        <f t="shared" si="6"/>
        <v>116984</v>
      </c>
      <c r="AU31" s="47">
        <f t="shared" si="6"/>
        <v>118193</v>
      </c>
      <c r="AV31" s="47">
        <f t="shared" si="6"/>
        <v>119643</v>
      </c>
      <c r="AW31" s="47">
        <f t="shared" si="6"/>
        <v>121288</v>
      </c>
      <c r="AX31" s="47">
        <f t="shared" ref="AX31:BJ31" si="7">SUM(AW31,AX6)</f>
        <v>123853</v>
      </c>
      <c r="AY31" s="47">
        <f t="shared" si="7"/>
        <v>125682</v>
      </c>
      <c r="AZ31" s="47">
        <f t="shared" si="7"/>
        <v>127014</v>
      </c>
      <c r="BA31" s="47">
        <f t="shared" si="7"/>
        <v>128673</v>
      </c>
      <c r="BB31" s="47">
        <f t="shared" si="7"/>
        <v>130173</v>
      </c>
      <c r="BC31" s="47">
        <f t="shared" si="7"/>
        <v>131591</v>
      </c>
      <c r="BD31" s="47">
        <f t="shared" si="7"/>
        <v>133863</v>
      </c>
      <c r="BE31" s="47">
        <f t="shared" si="7"/>
        <v>135359</v>
      </c>
      <c r="BF31" s="47">
        <f t="shared" si="7"/>
        <v>136970</v>
      </c>
      <c r="BG31" s="47">
        <f t="shared" si="7"/>
        <v>138124</v>
      </c>
      <c r="BH31" s="47">
        <f t="shared" si="7"/>
        <v>139221</v>
      </c>
      <c r="BI31" s="47">
        <f t="shared" si="7"/>
        <v>141535</v>
      </c>
      <c r="BJ31" s="47">
        <f t="shared" si="7"/>
        <v>142649</v>
      </c>
      <c r="BK31" s="47">
        <f>SUM(BJ31,BK6)</f>
        <v>142649</v>
      </c>
      <c r="BL31" s="47">
        <f>SUM(BK31,BL6)</f>
        <v>142649</v>
      </c>
      <c r="BM31" s="47" t="s">
        <v>1012</v>
      </c>
      <c r="BN31" s="47" t="s">
        <v>1012</v>
      </c>
      <c r="BO31" s="47" t="s">
        <v>1012</v>
      </c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</row>
    <row r="32" spans="1:293" s="38" customFormat="1" x14ac:dyDescent="0.25">
      <c r="A32" s="37" t="s">
        <v>1246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19"/>
      <c r="X32" s="47"/>
      <c r="Y32" s="47"/>
      <c r="Z32" s="47"/>
      <c r="AA32" s="47"/>
      <c r="AB32" s="47"/>
      <c r="AC32" s="47"/>
      <c r="AD32" s="47"/>
      <c r="AE32" s="47"/>
      <c r="AF32" s="47">
        <f t="shared" ref="AF32:AW32" si="8">SUM(AE32,AF7)</f>
        <v>74</v>
      </c>
      <c r="AG32" s="47">
        <f t="shared" si="8"/>
        <v>752</v>
      </c>
      <c r="AH32" s="47">
        <f t="shared" si="8"/>
        <v>1026</v>
      </c>
      <c r="AI32" s="47">
        <f t="shared" si="8"/>
        <v>1525</v>
      </c>
      <c r="AJ32" s="47">
        <f t="shared" si="8"/>
        <v>2169</v>
      </c>
      <c r="AK32" s="47">
        <f t="shared" si="8"/>
        <v>2661</v>
      </c>
      <c r="AL32" s="47">
        <f t="shared" si="8"/>
        <v>3041</v>
      </c>
      <c r="AM32" s="47">
        <f t="shared" si="8"/>
        <v>3343</v>
      </c>
      <c r="AN32" s="47">
        <f t="shared" si="8"/>
        <v>3470</v>
      </c>
      <c r="AO32" s="47">
        <f t="shared" si="8"/>
        <v>3728</v>
      </c>
      <c r="AP32" s="47">
        <f t="shared" si="8"/>
        <v>3989</v>
      </c>
      <c r="AQ32" s="47">
        <f t="shared" si="8"/>
        <v>4349</v>
      </c>
      <c r="AR32" s="47">
        <f t="shared" si="8"/>
        <v>4652</v>
      </c>
      <c r="AS32" s="47">
        <f t="shared" si="8"/>
        <v>4987</v>
      </c>
      <c r="AT32" s="47">
        <f t="shared" si="8"/>
        <v>5369</v>
      </c>
      <c r="AU32" s="47">
        <f t="shared" si="8"/>
        <v>5656</v>
      </c>
      <c r="AV32" s="47">
        <f t="shared" si="8"/>
        <v>5888</v>
      </c>
      <c r="AW32" s="289">
        <f t="shared" si="8"/>
        <v>6123</v>
      </c>
      <c r="AX32" s="289">
        <f t="shared" ref="AX32:BJ32" si="9">SUM(AW32,AX7)</f>
        <v>6362</v>
      </c>
      <c r="AY32" s="47">
        <f t="shared" si="9"/>
        <v>6577</v>
      </c>
      <c r="AZ32" s="47">
        <f t="shared" si="9"/>
        <v>6708</v>
      </c>
      <c r="BA32" s="47">
        <f t="shared" si="9"/>
        <v>6989</v>
      </c>
      <c r="BB32" s="47">
        <f t="shared" si="9"/>
        <v>7122</v>
      </c>
      <c r="BC32" s="47">
        <f t="shared" si="9"/>
        <v>7318</v>
      </c>
      <c r="BD32" s="47">
        <f t="shared" si="9"/>
        <v>7667</v>
      </c>
      <c r="BE32" s="47">
        <f t="shared" si="9"/>
        <v>8014</v>
      </c>
      <c r="BF32" s="47">
        <f t="shared" si="9"/>
        <v>8387</v>
      </c>
      <c r="BG32" s="47">
        <f t="shared" si="9"/>
        <v>8614</v>
      </c>
      <c r="BH32" s="47">
        <f t="shared" si="9"/>
        <v>8803</v>
      </c>
      <c r="BI32" s="289">
        <f t="shared" si="9"/>
        <v>8984</v>
      </c>
      <c r="BJ32" s="289">
        <f t="shared" si="9"/>
        <v>9165</v>
      </c>
      <c r="BK32" s="47">
        <f>SUM(BJ32,BK7)</f>
        <v>9335</v>
      </c>
      <c r="BL32" s="47">
        <f>SUM(BK32,BL7)</f>
        <v>9430</v>
      </c>
      <c r="BM32" s="47">
        <f>SUM(BL32,BM7)</f>
        <v>9554</v>
      </c>
      <c r="BN32" s="47">
        <f>SUM(BM32,BN7)</f>
        <v>9620</v>
      </c>
      <c r="BO32" s="47" t="s">
        <v>1012</v>
      </c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</row>
    <row r="33" spans="1:293" s="38" customFormat="1" x14ac:dyDescent="0.25">
      <c r="A33" s="37" t="s">
        <v>1260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19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f t="shared" ref="AJ33:BI33" si="10">SUM(AI33,AJ8)</f>
        <v>0</v>
      </c>
      <c r="AK33" s="47">
        <f t="shared" si="10"/>
        <v>422</v>
      </c>
      <c r="AL33" s="47">
        <f t="shared" si="10"/>
        <v>1858</v>
      </c>
      <c r="AM33" s="47">
        <f t="shared" si="10"/>
        <v>2876</v>
      </c>
      <c r="AN33" s="47">
        <f t="shared" si="10"/>
        <v>3619</v>
      </c>
      <c r="AO33" s="47">
        <f t="shared" si="10"/>
        <v>4385</v>
      </c>
      <c r="AP33" s="47">
        <f t="shared" si="10"/>
        <v>5585</v>
      </c>
      <c r="AQ33" s="47">
        <f t="shared" si="10"/>
        <v>8365</v>
      </c>
      <c r="AR33" s="47">
        <f t="shared" si="10"/>
        <v>9705</v>
      </c>
      <c r="AS33" s="47">
        <f t="shared" si="10"/>
        <v>12437</v>
      </c>
      <c r="AT33" s="47">
        <f t="shared" si="10"/>
        <v>13833</v>
      </c>
      <c r="AU33" s="47">
        <f t="shared" si="10"/>
        <v>15722</v>
      </c>
      <c r="AV33" s="47">
        <f t="shared" si="10"/>
        <v>18546</v>
      </c>
      <c r="AW33" s="47">
        <f t="shared" si="10"/>
        <v>21984</v>
      </c>
      <c r="AX33" s="47">
        <f t="shared" si="10"/>
        <v>24762</v>
      </c>
      <c r="AY33" s="47">
        <f t="shared" si="10"/>
        <v>26786</v>
      </c>
      <c r="AZ33" s="47">
        <f t="shared" si="10"/>
        <v>28424</v>
      </c>
      <c r="BA33" s="47">
        <f t="shared" si="10"/>
        <v>29534</v>
      </c>
      <c r="BB33" s="47">
        <f t="shared" si="10"/>
        <v>30678</v>
      </c>
      <c r="BC33" s="47">
        <f t="shared" si="10"/>
        <v>34062</v>
      </c>
      <c r="BD33" s="47">
        <f t="shared" si="10"/>
        <v>37035</v>
      </c>
      <c r="BE33" s="47">
        <f t="shared" si="10"/>
        <v>39935</v>
      </c>
      <c r="BF33" s="47">
        <f t="shared" si="10"/>
        <v>42377</v>
      </c>
      <c r="BG33" s="47">
        <f t="shared" si="10"/>
        <v>45507</v>
      </c>
      <c r="BH33" s="47">
        <f t="shared" si="10"/>
        <v>48390</v>
      </c>
      <c r="BI33" s="47">
        <f t="shared" si="10"/>
        <v>51097</v>
      </c>
      <c r="BJ33" s="47" t="s">
        <v>1012</v>
      </c>
      <c r="BK33" s="47" t="s">
        <v>1012</v>
      </c>
      <c r="BL33" s="47" t="s">
        <v>1012</v>
      </c>
      <c r="BM33" s="47" t="s">
        <v>1012</v>
      </c>
      <c r="BN33" s="47" t="s">
        <v>1012</v>
      </c>
      <c r="BO33" s="47" t="s">
        <v>1012</v>
      </c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</row>
    <row r="34" spans="1:293" s="38" customFormat="1" x14ac:dyDescent="0.25">
      <c r="A34" s="37" t="s">
        <v>1355</v>
      </c>
      <c r="B34" s="37"/>
      <c r="C34" s="37"/>
      <c r="D34" s="37"/>
      <c r="E34" s="37"/>
      <c r="F34" s="37"/>
      <c r="G34" s="37"/>
      <c r="H34" s="37"/>
      <c r="I34" s="37"/>
      <c r="J34" s="37">
        <v>2</v>
      </c>
      <c r="K34" s="37">
        <v>2</v>
      </c>
      <c r="L34" s="37">
        <v>4</v>
      </c>
      <c r="M34" s="37">
        <v>90</v>
      </c>
      <c r="N34" s="37">
        <v>212</v>
      </c>
      <c r="O34" s="37">
        <v>351</v>
      </c>
      <c r="P34" s="37">
        <v>594</v>
      </c>
      <c r="Q34" s="37">
        <v>794</v>
      </c>
      <c r="R34" s="37">
        <v>1085</v>
      </c>
      <c r="S34" s="37">
        <v>1297</v>
      </c>
      <c r="T34" s="37">
        <f>SUM(S34,T9)</f>
        <v>1573</v>
      </c>
      <c r="U34" s="37">
        <f>SUM(T34,U9)</f>
        <v>1847</v>
      </c>
      <c r="V34" s="37">
        <f>SUM(U34,V9)</f>
        <v>2744</v>
      </c>
      <c r="W34" s="37">
        <f>SUM(V34,W9)</f>
        <v>3717</v>
      </c>
      <c r="X34" s="47">
        <v>4100</v>
      </c>
      <c r="Y34" s="47">
        <f t="shared" ref="Y34:AI34" si="11">SUM(X34,Y9)</f>
        <v>4969</v>
      </c>
      <c r="Z34" s="47">
        <f t="shared" si="11"/>
        <v>5649</v>
      </c>
      <c r="AA34" s="47">
        <f t="shared" si="11"/>
        <v>6795</v>
      </c>
      <c r="AB34" s="47">
        <f t="shared" si="11"/>
        <v>7581</v>
      </c>
      <c r="AC34" s="47">
        <f t="shared" si="11"/>
        <v>8394</v>
      </c>
      <c r="AD34" s="47">
        <f t="shared" si="11"/>
        <v>9132</v>
      </c>
      <c r="AE34" s="47">
        <f t="shared" si="11"/>
        <v>9844</v>
      </c>
      <c r="AF34" s="47">
        <f t="shared" si="11"/>
        <v>10842</v>
      </c>
      <c r="AG34" s="47">
        <f t="shared" si="11"/>
        <v>11752</v>
      </c>
      <c r="AH34" s="47">
        <f t="shared" si="11"/>
        <v>12426</v>
      </c>
      <c r="AI34" s="47">
        <f t="shared" si="11"/>
        <v>13230</v>
      </c>
      <c r="AJ34" s="47">
        <f t="shared" ref="AJ34:BI34" si="12">SUM(AI34,AJ9)</f>
        <v>14160</v>
      </c>
      <c r="AK34" s="47">
        <f t="shared" si="12"/>
        <v>15205</v>
      </c>
      <c r="AL34" s="47">
        <f t="shared" si="12"/>
        <v>16036</v>
      </c>
      <c r="AM34" s="47">
        <f t="shared" si="12"/>
        <v>16682</v>
      </c>
      <c r="AN34" s="47">
        <f t="shared" si="12"/>
        <v>17290</v>
      </c>
      <c r="AO34" s="47">
        <f t="shared" si="12"/>
        <v>17965</v>
      </c>
      <c r="AP34" s="47">
        <f t="shared" si="12"/>
        <v>18647</v>
      </c>
      <c r="AQ34" s="47">
        <f t="shared" si="12"/>
        <v>19205</v>
      </c>
      <c r="AR34" s="47">
        <f t="shared" si="12"/>
        <v>19773</v>
      </c>
      <c r="AS34" s="47">
        <f t="shared" si="12"/>
        <v>20355</v>
      </c>
      <c r="AT34" s="47">
        <f t="shared" si="12"/>
        <v>20813</v>
      </c>
      <c r="AU34" s="47">
        <f t="shared" si="12"/>
        <v>21488</v>
      </c>
      <c r="AV34" s="47">
        <f t="shared" si="12"/>
        <v>22231</v>
      </c>
      <c r="AW34" s="47">
        <f t="shared" si="12"/>
        <v>22959</v>
      </c>
      <c r="AX34" s="47">
        <f t="shared" si="12"/>
        <v>23648</v>
      </c>
      <c r="AY34" s="47">
        <f t="shared" si="12"/>
        <v>24522</v>
      </c>
      <c r="AZ34" s="47">
        <f t="shared" si="12"/>
        <v>25481</v>
      </c>
      <c r="BA34" s="47">
        <f t="shared" si="12"/>
        <v>26179</v>
      </c>
      <c r="BB34" s="47">
        <f t="shared" si="12"/>
        <v>27021</v>
      </c>
      <c r="BC34" s="47">
        <f t="shared" si="12"/>
        <v>27604</v>
      </c>
      <c r="BD34" s="47">
        <f t="shared" si="12"/>
        <v>28302</v>
      </c>
      <c r="BE34" s="47">
        <f t="shared" si="12"/>
        <v>29035</v>
      </c>
      <c r="BF34" s="47">
        <f t="shared" si="12"/>
        <v>29635</v>
      </c>
      <c r="BG34" s="47">
        <f t="shared" si="12"/>
        <v>30352</v>
      </c>
      <c r="BH34" s="47">
        <f t="shared" si="12"/>
        <v>31088</v>
      </c>
      <c r="BI34" s="47">
        <f t="shared" si="12"/>
        <v>32084</v>
      </c>
      <c r="BJ34" s="47">
        <f>SUM(BI34,BJ9)</f>
        <v>33050</v>
      </c>
      <c r="BK34" s="47" t="s">
        <v>1012</v>
      </c>
      <c r="BL34" s="47" t="s">
        <v>1012</v>
      </c>
      <c r="BM34" s="47" t="s">
        <v>1012</v>
      </c>
      <c r="BN34" s="47" t="s">
        <v>1012</v>
      </c>
      <c r="BO34" s="47" t="s">
        <v>1012</v>
      </c>
      <c r="BP34" s="108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</row>
    <row r="35" spans="1:293" s="38" customFormat="1" x14ac:dyDescent="0.25">
      <c r="A35" s="37" t="s">
        <v>902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 t="s">
        <v>1012</v>
      </c>
      <c r="BL35" s="47" t="s">
        <v>1012</v>
      </c>
      <c r="BM35" s="47" t="s">
        <v>1012</v>
      </c>
      <c r="BN35" s="47" t="s">
        <v>1012</v>
      </c>
      <c r="BO35" s="47" t="s">
        <v>1012</v>
      </c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</row>
    <row r="36" spans="1:293" s="38" customFormat="1" hidden="1" x14ac:dyDescent="0.25">
      <c r="A36" s="37" t="s">
        <v>1406</v>
      </c>
      <c r="B36" s="37"/>
      <c r="C36" s="37"/>
      <c r="D36" s="37"/>
      <c r="E36" s="37"/>
      <c r="F36" s="37"/>
      <c r="G36" s="37"/>
      <c r="H36" s="37"/>
      <c r="I36" s="37"/>
      <c r="J36" s="37">
        <v>253</v>
      </c>
      <c r="K36" s="37">
        <v>637</v>
      </c>
      <c r="L36" s="37">
        <v>1168</v>
      </c>
      <c r="M36" s="37">
        <v>1851</v>
      </c>
      <c r="N36" s="37">
        <v>2346</v>
      </c>
      <c r="O36" s="37">
        <v>2823</v>
      </c>
      <c r="P36" s="37">
        <v>3011</v>
      </c>
      <c r="Q36" s="37">
        <v>3259</v>
      </c>
      <c r="R36" s="37">
        <v>3537</v>
      </c>
      <c r="S36" s="37">
        <v>3935</v>
      </c>
      <c r="T36" s="37">
        <f>SUM(S36,T11)</f>
        <v>4479</v>
      </c>
      <c r="U36" s="37">
        <f>SUM(T36,U11)</f>
        <v>5028</v>
      </c>
      <c r="V36" s="37">
        <f>SUM(U36,V11)</f>
        <v>5470</v>
      </c>
      <c r="W36" s="119"/>
      <c r="X36" s="47">
        <v>5789</v>
      </c>
      <c r="Y36" s="47">
        <f t="shared" ref="Y36:AN36" si="13">SUM(X36,Y11)</f>
        <v>6659</v>
      </c>
      <c r="Z36" s="47">
        <f t="shared" si="13"/>
        <v>7326</v>
      </c>
      <c r="AA36" s="47">
        <f t="shared" si="13"/>
        <v>7853</v>
      </c>
      <c r="AB36" s="47">
        <f t="shared" si="13"/>
        <v>8104</v>
      </c>
      <c r="AC36" s="47">
        <f t="shared" si="13"/>
        <v>8285</v>
      </c>
      <c r="AD36" s="47">
        <f t="shared" si="13"/>
        <v>8509</v>
      </c>
      <c r="AE36" s="47">
        <f t="shared" si="13"/>
        <v>8848</v>
      </c>
      <c r="AF36" s="47">
        <f t="shared" si="13"/>
        <v>9313</v>
      </c>
      <c r="AG36" s="47">
        <f t="shared" si="13"/>
        <v>9820</v>
      </c>
      <c r="AH36" s="47">
        <f t="shared" si="13"/>
        <v>10238</v>
      </c>
      <c r="AI36" s="47">
        <f t="shared" si="13"/>
        <v>10680</v>
      </c>
      <c r="AJ36" s="47">
        <f t="shared" si="13"/>
        <v>11134</v>
      </c>
      <c r="AK36" s="47">
        <f t="shared" si="13"/>
        <v>11602</v>
      </c>
      <c r="AL36" s="47">
        <f t="shared" si="13"/>
        <v>11987</v>
      </c>
      <c r="AM36" s="47">
        <f t="shared" si="13"/>
        <v>12279</v>
      </c>
      <c r="AN36" s="47">
        <f t="shared" si="13"/>
        <v>12465</v>
      </c>
      <c r="AO36" s="47">
        <v>12465</v>
      </c>
      <c r="AP36" s="47">
        <v>12465</v>
      </c>
      <c r="AQ36" s="47">
        <v>12465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 t="s">
        <v>1012</v>
      </c>
      <c r="BN36" s="47" t="s">
        <v>1012</v>
      </c>
      <c r="BO36" s="47" t="s">
        <v>1012</v>
      </c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</row>
    <row r="37" spans="1:293" s="38" customFormat="1" hidden="1" x14ac:dyDescent="0.25">
      <c r="A37" s="37" t="s">
        <v>1190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11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>
        <v>61</v>
      </c>
      <c r="AU37" s="47">
        <f t="shared" ref="AU37:BA40" si="14">SUM(AT37,AU12)</f>
        <v>680</v>
      </c>
      <c r="AV37" s="47">
        <f t="shared" si="14"/>
        <v>913</v>
      </c>
      <c r="AW37" s="47">
        <f t="shared" si="14"/>
        <v>1083</v>
      </c>
      <c r="AX37" s="47">
        <f t="shared" si="14"/>
        <v>1248</v>
      </c>
      <c r="AY37" s="47">
        <f t="shared" si="14"/>
        <v>1367</v>
      </c>
      <c r="AZ37" s="47">
        <f t="shared" si="14"/>
        <v>1474</v>
      </c>
      <c r="BA37" s="47">
        <f t="shared" si="14"/>
        <v>1558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 t="s">
        <v>1012</v>
      </c>
      <c r="BN37" s="47" t="s">
        <v>1012</v>
      </c>
      <c r="BO37" s="47" t="s">
        <v>1012</v>
      </c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</row>
    <row r="38" spans="1:293" s="38" customFormat="1" x14ac:dyDescent="0.25">
      <c r="A38" s="85" t="s">
        <v>1184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19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>
        <v>525</v>
      </c>
      <c r="AO38" s="47">
        <f t="shared" ref="AO38:AT40" si="15">SUM(AN38,AO13)</f>
        <v>1619</v>
      </c>
      <c r="AP38" s="47">
        <f t="shared" si="15"/>
        <v>3594</v>
      </c>
      <c r="AQ38" s="47">
        <f t="shared" si="15"/>
        <v>5256</v>
      </c>
      <c r="AR38" s="47">
        <f t="shared" si="15"/>
        <v>6448</v>
      </c>
      <c r="AS38" s="47">
        <f t="shared" si="15"/>
        <v>7748</v>
      </c>
      <c r="AT38" s="47">
        <f t="shared" si="15"/>
        <v>8870</v>
      </c>
      <c r="AU38" s="47">
        <f t="shared" si="14"/>
        <v>10420</v>
      </c>
      <c r="AV38" s="47">
        <f t="shared" si="14"/>
        <v>12986</v>
      </c>
      <c r="AW38" s="47">
        <f t="shared" si="14"/>
        <v>14928</v>
      </c>
      <c r="AX38" s="47">
        <f t="shared" si="14"/>
        <v>17966</v>
      </c>
      <c r="AY38" s="47">
        <f t="shared" si="14"/>
        <v>20126</v>
      </c>
      <c r="AZ38" s="47">
        <f t="shared" si="14"/>
        <v>23408</v>
      </c>
      <c r="BA38" s="47">
        <f t="shared" si="14"/>
        <v>26567</v>
      </c>
      <c r="BB38" s="47">
        <f t="shared" ref="BB38:BJ38" si="16">SUM(BA38,BB13)</f>
        <v>30947</v>
      </c>
      <c r="BC38" s="47">
        <f t="shared" si="16"/>
        <v>34091</v>
      </c>
      <c r="BD38" s="47">
        <f t="shared" si="16"/>
        <v>37557</v>
      </c>
      <c r="BE38" s="47">
        <f t="shared" si="16"/>
        <v>41519</v>
      </c>
      <c r="BF38" s="47">
        <f t="shared" si="16"/>
        <v>44968</v>
      </c>
      <c r="BG38" s="47">
        <f t="shared" si="16"/>
        <v>49527</v>
      </c>
      <c r="BH38" s="47">
        <f t="shared" si="16"/>
        <v>53413</v>
      </c>
      <c r="BI38" s="47">
        <f t="shared" si="16"/>
        <v>57374</v>
      </c>
      <c r="BJ38" s="47">
        <f t="shared" si="16"/>
        <v>61732</v>
      </c>
      <c r="BK38" s="47" t="s">
        <v>1012</v>
      </c>
      <c r="BL38" s="47" t="s">
        <v>1012</v>
      </c>
      <c r="BM38" s="47" t="s">
        <v>1012</v>
      </c>
      <c r="BN38" s="47" t="s">
        <v>1012</v>
      </c>
      <c r="BO38" s="47" t="s">
        <v>1012</v>
      </c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</row>
    <row r="39" spans="1:293" s="38" customFormat="1" x14ac:dyDescent="0.25">
      <c r="A39" s="37" t="s">
        <v>1405</v>
      </c>
      <c r="B39" s="37"/>
      <c r="C39" s="37"/>
      <c r="D39" s="37"/>
      <c r="E39" s="37"/>
      <c r="F39" s="37"/>
      <c r="G39" s="37"/>
      <c r="H39" s="37"/>
      <c r="I39" s="37"/>
      <c r="J39" s="37">
        <v>3622</v>
      </c>
      <c r="K39" s="37">
        <v>8511</v>
      </c>
      <c r="L39" s="37">
        <v>12956</v>
      </c>
      <c r="M39" s="37">
        <v>18657</v>
      </c>
      <c r="N39" s="37">
        <v>23088</v>
      </c>
      <c r="O39" s="37">
        <v>26862</v>
      </c>
      <c r="P39" s="37">
        <v>30854</v>
      </c>
      <c r="Q39" s="37">
        <v>34971</v>
      </c>
      <c r="R39" s="37">
        <v>38451</v>
      </c>
      <c r="S39" s="37">
        <v>42308</v>
      </c>
      <c r="T39" s="37">
        <f t="shared" ref="T39:V41" si="17">SUM(S39,T14)</f>
        <v>47405</v>
      </c>
      <c r="U39" s="37">
        <f t="shared" si="17"/>
        <v>52154</v>
      </c>
      <c r="V39" s="37">
        <f t="shared" si="17"/>
        <v>56394</v>
      </c>
      <c r="W39" s="119"/>
      <c r="X39" s="47">
        <v>54616</v>
      </c>
      <c r="Y39" s="47">
        <f t="shared" ref="Y39:AI39" si="18">SUM(X39,Y14)</f>
        <v>61587</v>
      </c>
      <c r="Z39" s="47">
        <f t="shared" si="18"/>
        <v>71154</v>
      </c>
      <c r="AA39" s="47">
        <f t="shared" si="18"/>
        <v>76350</v>
      </c>
      <c r="AB39" s="47">
        <f t="shared" si="18"/>
        <v>81038</v>
      </c>
      <c r="AC39" s="47">
        <f t="shared" si="18"/>
        <v>85355</v>
      </c>
      <c r="AD39" s="47">
        <f t="shared" si="18"/>
        <v>89744</v>
      </c>
      <c r="AE39" s="47">
        <f t="shared" si="18"/>
        <v>94514</v>
      </c>
      <c r="AF39" s="47">
        <f t="shared" si="18"/>
        <v>99172</v>
      </c>
      <c r="AG39" s="47">
        <f t="shared" si="18"/>
        <v>103163</v>
      </c>
      <c r="AH39" s="47">
        <f t="shared" si="18"/>
        <v>106947</v>
      </c>
      <c r="AI39" s="47">
        <f t="shared" si="18"/>
        <v>111527</v>
      </c>
      <c r="AJ39" s="47">
        <f t="shared" ref="AJ39:AN41" si="19">SUM(AI39,AJ14)</f>
        <v>116190</v>
      </c>
      <c r="AK39" s="47">
        <f t="shared" si="19"/>
        <v>121078</v>
      </c>
      <c r="AL39" s="47">
        <f t="shared" si="19"/>
        <v>125750</v>
      </c>
      <c r="AM39" s="47">
        <f t="shared" si="19"/>
        <v>129966</v>
      </c>
      <c r="AN39" s="47">
        <f t="shared" si="19"/>
        <v>132912</v>
      </c>
      <c r="AO39" s="47">
        <f t="shared" si="15"/>
        <v>136846</v>
      </c>
      <c r="AP39" s="47">
        <f t="shared" si="15"/>
        <v>141618</v>
      </c>
      <c r="AQ39" s="47">
        <f t="shared" si="15"/>
        <v>145629</v>
      </c>
      <c r="AR39" s="47">
        <f t="shared" si="15"/>
        <v>150071</v>
      </c>
      <c r="AS39" s="47">
        <f t="shared" si="15"/>
        <v>154233</v>
      </c>
      <c r="AT39" s="47">
        <f t="shared" si="15"/>
        <v>157120</v>
      </c>
      <c r="AU39" s="47">
        <f t="shared" si="14"/>
        <v>160598</v>
      </c>
      <c r="AV39" s="47">
        <f t="shared" si="14"/>
        <v>164441</v>
      </c>
      <c r="AW39" s="47">
        <f t="shared" si="14"/>
        <v>168180</v>
      </c>
      <c r="AX39" s="47">
        <f t="shared" si="14"/>
        <v>171640</v>
      </c>
      <c r="AY39" s="47">
        <f t="shared" si="14"/>
        <v>175026</v>
      </c>
      <c r="AZ39" s="47">
        <f t="shared" si="14"/>
        <v>178184</v>
      </c>
      <c r="BA39" s="47">
        <f t="shared" si="14"/>
        <v>181145</v>
      </c>
      <c r="BB39" s="47">
        <f t="shared" ref="BB39:BJ39" si="20">SUM(BA39,BB14)</f>
        <v>184256</v>
      </c>
      <c r="BC39" s="47">
        <f t="shared" si="20"/>
        <v>187290</v>
      </c>
      <c r="BD39" s="47">
        <f t="shared" si="20"/>
        <v>190394</v>
      </c>
      <c r="BE39" s="47">
        <f t="shared" si="20"/>
        <v>194272</v>
      </c>
      <c r="BF39" s="47">
        <f t="shared" si="20"/>
        <v>197129</v>
      </c>
      <c r="BG39" s="47">
        <f t="shared" si="20"/>
        <v>200855</v>
      </c>
      <c r="BH39" s="47">
        <f t="shared" si="20"/>
        <v>204331</v>
      </c>
      <c r="BI39" s="47">
        <f t="shared" si="20"/>
        <v>207921</v>
      </c>
      <c r="BJ39" s="47">
        <f t="shared" si="20"/>
        <v>212372</v>
      </c>
      <c r="BK39" s="47">
        <f>SUM(BJ39,BK14)</f>
        <v>214985</v>
      </c>
      <c r="BL39" s="47">
        <f>SUM(BK39,BL14)</f>
        <v>216824</v>
      </c>
      <c r="BM39" s="47" t="s">
        <v>1012</v>
      </c>
      <c r="BN39" s="47" t="s">
        <v>1012</v>
      </c>
      <c r="BO39" s="47" t="s">
        <v>1012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</row>
    <row r="40" spans="1:293" s="38" customFormat="1" x14ac:dyDescent="0.25">
      <c r="A40" s="37" t="s">
        <v>1408</v>
      </c>
      <c r="B40" s="37"/>
      <c r="C40" s="37"/>
      <c r="D40" s="37"/>
      <c r="E40" s="37"/>
      <c r="F40" s="37"/>
      <c r="G40" s="37"/>
      <c r="H40" s="37"/>
      <c r="I40" s="37"/>
      <c r="J40" s="37">
        <v>188</v>
      </c>
      <c r="K40" s="37">
        <v>406</v>
      </c>
      <c r="L40" s="37">
        <v>739</v>
      </c>
      <c r="M40" s="37">
        <v>939</v>
      </c>
      <c r="N40" s="37">
        <v>1151</v>
      </c>
      <c r="O40" s="37">
        <v>1727</v>
      </c>
      <c r="P40" s="37">
        <v>3483</v>
      </c>
      <c r="Q40" s="37">
        <v>3816</v>
      </c>
      <c r="R40" s="37">
        <v>4192</v>
      </c>
      <c r="S40" s="37">
        <v>4672</v>
      </c>
      <c r="T40" s="37">
        <f t="shared" si="17"/>
        <v>5003</v>
      </c>
      <c r="U40" s="37">
        <f t="shared" si="17"/>
        <v>5316</v>
      </c>
      <c r="V40" s="37">
        <f t="shared" si="17"/>
        <v>5561</v>
      </c>
      <c r="W40" s="119"/>
      <c r="X40" s="47">
        <v>5084</v>
      </c>
      <c r="Y40" s="47">
        <f t="shared" ref="Y40:AI40" si="21">SUM(X40,Y15)</f>
        <v>5439</v>
      </c>
      <c r="Z40" s="47">
        <f t="shared" si="21"/>
        <v>5808</v>
      </c>
      <c r="AA40" s="47">
        <f t="shared" si="21"/>
        <v>6120</v>
      </c>
      <c r="AB40" s="47">
        <f t="shared" si="21"/>
        <v>6416</v>
      </c>
      <c r="AC40" s="47">
        <f t="shared" si="21"/>
        <v>6742</v>
      </c>
      <c r="AD40" s="47">
        <f t="shared" si="21"/>
        <v>7111</v>
      </c>
      <c r="AE40" s="47">
        <f t="shared" si="21"/>
        <v>7992</v>
      </c>
      <c r="AF40" s="47">
        <f t="shared" si="21"/>
        <v>69406</v>
      </c>
      <c r="AG40" s="47">
        <f t="shared" si="21"/>
        <v>72593</v>
      </c>
      <c r="AH40" s="47">
        <f t="shared" si="21"/>
        <v>74102</v>
      </c>
      <c r="AI40" s="47">
        <f t="shared" si="21"/>
        <v>75868</v>
      </c>
      <c r="AJ40" s="47">
        <f t="shared" si="19"/>
        <v>77466</v>
      </c>
      <c r="AK40" s="47">
        <f t="shared" si="19"/>
        <v>79340</v>
      </c>
      <c r="AL40" s="47">
        <f t="shared" si="19"/>
        <v>80543</v>
      </c>
      <c r="AM40" s="47">
        <f t="shared" si="19"/>
        <v>80576</v>
      </c>
      <c r="AN40" s="47">
        <f t="shared" si="19"/>
        <v>81433</v>
      </c>
      <c r="AO40" s="47">
        <f t="shared" si="15"/>
        <v>82563</v>
      </c>
      <c r="AP40" s="47">
        <f t="shared" si="15"/>
        <v>83330</v>
      </c>
      <c r="AQ40" s="47">
        <f t="shared" si="15"/>
        <v>83974</v>
      </c>
      <c r="AR40" s="47">
        <f t="shared" si="15"/>
        <v>84595</v>
      </c>
      <c r="AS40" s="47">
        <f t="shared" si="15"/>
        <v>85462</v>
      </c>
      <c r="AT40" s="47">
        <f t="shared" si="15"/>
        <v>85888</v>
      </c>
      <c r="AU40" s="47">
        <f t="shared" si="14"/>
        <v>86393</v>
      </c>
      <c r="AV40" s="47">
        <f t="shared" si="14"/>
        <v>86846</v>
      </c>
      <c r="AW40" s="47">
        <f t="shared" si="14"/>
        <v>87516</v>
      </c>
      <c r="AX40" s="47">
        <f t="shared" si="14"/>
        <v>88334</v>
      </c>
      <c r="AY40" s="47">
        <f t="shared" si="14"/>
        <v>89193</v>
      </c>
      <c r="AZ40" s="47">
        <f t="shared" si="14"/>
        <v>89725</v>
      </c>
      <c r="BA40" s="47">
        <f t="shared" si="14"/>
        <v>90201</v>
      </c>
      <c r="BB40" s="47">
        <f t="shared" ref="BB40:BJ40" si="22">SUM(BA40,BB15)</f>
        <v>90689</v>
      </c>
      <c r="BC40" s="47">
        <f t="shared" si="22"/>
        <v>91305</v>
      </c>
      <c r="BD40" s="47">
        <f t="shared" si="22"/>
        <v>91891</v>
      </c>
      <c r="BE40" s="47">
        <f t="shared" si="22"/>
        <v>92702</v>
      </c>
      <c r="BF40" s="47">
        <f t="shared" si="22"/>
        <v>93522</v>
      </c>
      <c r="BG40" s="47">
        <f t="shared" si="22"/>
        <v>94241</v>
      </c>
      <c r="BH40" s="47">
        <f t="shared" si="22"/>
        <v>94984</v>
      </c>
      <c r="BI40" s="47">
        <f t="shared" si="22"/>
        <v>95947</v>
      </c>
      <c r="BJ40" s="47">
        <f t="shared" si="22"/>
        <v>96707</v>
      </c>
      <c r="BK40" s="47">
        <f>SUM(BJ40,BK15)</f>
        <v>97268</v>
      </c>
      <c r="BL40" s="47">
        <f>SUM(BK40,BL15)</f>
        <v>97882</v>
      </c>
      <c r="BM40" s="47">
        <f>SUM(BL40,BM15)</f>
        <v>98558</v>
      </c>
      <c r="BN40" s="47">
        <f>SUM(BM40,BN15)</f>
        <v>99152</v>
      </c>
      <c r="BO40" s="47">
        <f>SUM(BN40,BO15)</f>
        <v>99694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</row>
    <row r="41" spans="1:293" s="38" customFormat="1" hidden="1" x14ac:dyDescent="0.25">
      <c r="A41" s="37" t="s">
        <v>1131</v>
      </c>
      <c r="B41" s="37"/>
      <c r="C41" s="37"/>
      <c r="D41" s="37"/>
      <c r="E41" s="37"/>
      <c r="F41" s="37"/>
      <c r="G41" s="37"/>
      <c r="H41" s="37"/>
      <c r="I41" s="37"/>
      <c r="J41" s="37">
        <v>88</v>
      </c>
      <c r="K41" s="37">
        <v>245</v>
      </c>
      <c r="L41" s="37">
        <v>432</v>
      </c>
      <c r="M41" s="37">
        <v>562</v>
      </c>
      <c r="N41" s="37">
        <v>649</v>
      </c>
      <c r="O41" s="37">
        <v>744</v>
      </c>
      <c r="P41" s="37">
        <v>800</v>
      </c>
      <c r="Q41" s="37">
        <v>845</v>
      </c>
      <c r="R41" s="37">
        <v>879</v>
      </c>
      <c r="S41" s="37">
        <v>931</v>
      </c>
      <c r="T41" s="37">
        <f t="shared" si="17"/>
        <v>1010</v>
      </c>
      <c r="U41" s="37">
        <f t="shared" si="17"/>
        <v>1068</v>
      </c>
      <c r="V41" s="37">
        <f t="shared" si="17"/>
        <v>1119</v>
      </c>
      <c r="W41" s="37">
        <f>SUM(V41,W16)</f>
        <v>1184</v>
      </c>
      <c r="X41" s="47">
        <v>1200</v>
      </c>
      <c r="Y41" s="47">
        <f t="shared" ref="Y41:AI41" si="23">SUM(X41,Y16)</f>
        <v>1269</v>
      </c>
      <c r="Z41" s="47">
        <f t="shared" si="23"/>
        <v>1352</v>
      </c>
      <c r="AA41" s="47">
        <f t="shared" si="23"/>
        <v>1432</v>
      </c>
      <c r="AB41" s="47">
        <f t="shared" si="23"/>
        <v>1468</v>
      </c>
      <c r="AC41" s="47">
        <f t="shared" si="23"/>
        <v>1508</v>
      </c>
      <c r="AD41" s="47">
        <f t="shared" si="23"/>
        <v>1544</v>
      </c>
      <c r="AE41" s="47">
        <f t="shared" si="23"/>
        <v>1724</v>
      </c>
      <c r="AF41" s="47">
        <f t="shared" si="23"/>
        <v>1846</v>
      </c>
      <c r="AG41" s="47">
        <f t="shared" si="23"/>
        <v>1947</v>
      </c>
      <c r="AH41" s="47">
        <f t="shared" si="23"/>
        <v>2005</v>
      </c>
      <c r="AI41" s="47">
        <f t="shared" si="23"/>
        <v>2065</v>
      </c>
      <c r="AJ41" s="47">
        <f t="shared" si="19"/>
        <v>2129</v>
      </c>
      <c r="AK41" s="47">
        <f t="shared" si="19"/>
        <v>2197</v>
      </c>
      <c r="AL41" s="47">
        <f t="shared" si="19"/>
        <v>2266</v>
      </c>
      <c r="AM41" s="47">
        <f t="shared" si="19"/>
        <v>2360</v>
      </c>
      <c r="AN41" s="47">
        <f t="shared" si="19"/>
        <v>2372</v>
      </c>
      <c r="AO41" s="47">
        <v>2372</v>
      </c>
      <c r="AP41" s="47">
        <v>2372</v>
      </c>
      <c r="AQ41" s="47">
        <v>2372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</row>
    <row r="42" spans="1:293" s="38" customFormat="1" x14ac:dyDescent="0.25">
      <c r="A42" s="37" t="s">
        <v>1042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>
        <v>189</v>
      </c>
      <c r="AN42" s="47">
        <f t="shared" ref="AN42:BO42" si="24">SUM(AM42,AN17)</f>
        <v>317</v>
      </c>
      <c r="AO42" s="47">
        <f t="shared" si="24"/>
        <v>545</v>
      </c>
      <c r="AP42" s="47">
        <f t="shared" si="24"/>
        <v>1231</v>
      </c>
      <c r="AQ42" s="47">
        <f t="shared" si="24"/>
        <v>1558</v>
      </c>
      <c r="AR42" s="47">
        <f t="shared" si="24"/>
        <v>1801</v>
      </c>
      <c r="AS42" s="47">
        <f t="shared" si="24"/>
        <v>2216</v>
      </c>
      <c r="AT42" s="47">
        <f t="shared" si="24"/>
        <v>2501</v>
      </c>
      <c r="AU42" s="47">
        <f t="shared" si="24"/>
        <v>2918</v>
      </c>
      <c r="AV42" s="47">
        <f t="shared" si="24"/>
        <v>3645</v>
      </c>
      <c r="AW42" s="47">
        <f t="shared" si="24"/>
        <v>4466</v>
      </c>
      <c r="AX42" s="47">
        <f t="shared" si="24"/>
        <v>5259</v>
      </c>
      <c r="AY42" s="47">
        <f t="shared" si="24"/>
        <v>5976</v>
      </c>
      <c r="AZ42" s="47">
        <f t="shared" si="24"/>
        <v>6590</v>
      </c>
      <c r="BA42" s="47">
        <f t="shared" si="24"/>
        <v>7164</v>
      </c>
      <c r="BB42" s="47">
        <f t="shared" si="24"/>
        <v>7652</v>
      </c>
      <c r="BC42" s="47">
        <f t="shared" si="24"/>
        <v>8461</v>
      </c>
      <c r="BD42" s="47">
        <f t="shared" si="24"/>
        <v>9469</v>
      </c>
      <c r="BE42" s="47">
        <f t="shared" si="24"/>
        <v>10638</v>
      </c>
      <c r="BF42" s="47">
        <f t="shared" si="24"/>
        <v>12168</v>
      </c>
      <c r="BG42" s="47">
        <f t="shared" si="24"/>
        <v>13506</v>
      </c>
      <c r="BH42" s="47">
        <f t="shared" si="24"/>
        <v>16825</v>
      </c>
      <c r="BI42" s="47">
        <f t="shared" si="24"/>
        <v>18514</v>
      </c>
      <c r="BJ42" s="47">
        <f t="shared" si="24"/>
        <v>19796</v>
      </c>
      <c r="BK42" s="47">
        <f t="shared" si="24"/>
        <v>20988</v>
      </c>
      <c r="BL42" s="47">
        <f t="shared" si="24"/>
        <v>22432</v>
      </c>
      <c r="BM42" s="47">
        <f t="shared" si="24"/>
        <v>23486</v>
      </c>
      <c r="BN42" s="47">
        <f t="shared" si="24"/>
        <v>24798</v>
      </c>
      <c r="BO42" s="47">
        <f t="shared" si="24"/>
        <v>25535</v>
      </c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</row>
    <row r="43" spans="1:293" s="38" customFormat="1" x14ac:dyDescent="0.25">
      <c r="A43" s="37" t="s">
        <v>1407</v>
      </c>
      <c r="B43" s="37"/>
      <c r="C43" s="37"/>
      <c r="D43" s="37"/>
      <c r="E43" s="37"/>
      <c r="F43" s="37"/>
      <c r="G43" s="37"/>
      <c r="H43" s="37"/>
      <c r="I43" s="37"/>
      <c r="J43" s="37">
        <v>4502</v>
      </c>
      <c r="K43" s="37">
        <v>7828</v>
      </c>
      <c r="L43" s="37">
        <v>12951</v>
      </c>
      <c r="M43" s="37">
        <v>16523</v>
      </c>
      <c r="N43" s="37">
        <v>20428</v>
      </c>
      <c r="O43" s="37">
        <v>24530</v>
      </c>
      <c r="P43" s="37">
        <v>28076</v>
      </c>
      <c r="Q43" s="37">
        <v>32652</v>
      </c>
      <c r="R43" s="37">
        <v>40685</v>
      </c>
      <c r="S43" s="37">
        <v>48126</v>
      </c>
      <c r="T43" s="37">
        <f>SUM(S43,T18)</f>
        <v>54581</v>
      </c>
      <c r="U43" s="37">
        <f>SUM(T43,U18)</f>
        <v>60139</v>
      </c>
      <c r="V43" s="37">
        <f>SUM(U43,V18)</f>
        <v>65778</v>
      </c>
      <c r="W43" s="37">
        <f>SUM(V43,W18)</f>
        <v>74660</v>
      </c>
      <c r="X43" s="47">
        <v>77821</v>
      </c>
      <c r="Y43" s="47">
        <f t="shared" ref="Y43:AI43" si="25">SUM(X43,Y18)</f>
        <v>85910</v>
      </c>
      <c r="Z43" s="47">
        <f t="shared" si="25"/>
        <v>93445</v>
      </c>
      <c r="AA43" s="47">
        <f t="shared" si="25"/>
        <v>101415</v>
      </c>
      <c r="AB43" s="47">
        <f t="shared" si="25"/>
        <v>106939</v>
      </c>
      <c r="AC43" s="47">
        <f t="shared" si="25"/>
        <v>113015</v>
      </c>
      <c r="AD43" s="47">
        <f t="shared" si="25"/>
        <v>118956</v>
      </c>
      <c r="AE43" s="47">
        <f t="shared" si="25"/>
        <v>128928</v>
      </c>
      <c r="AF43" s="47">
        <f t="shared" si="25"/>
        <v>138749</v>
      </c>
      <c r="AG43" s="47">
        <f t="shared" si="25"/>
        <v>153310</v>
      </c>
      <c r="AH43" s="47">
        <f t="shared" si="25"/>
        <v>162926</v>
      </c>
      <c r="AI43" s="47">
        <f t="shared" si="25"/>
        <v>174467</v>
      </c>
      <c r="AJ43" s="47">
        <f t="shared" ref="AJ43:AM48" si="26">SUM(AI43,AJ18)</f>
        <v>192548</v>
      </c>
      <c r="AK43" s="47">
        <f t="shared" si="26"/>
        <v>203059</v>
      </c>
      <c r="AL43" s="47">
        <f t="shared" si="26"/>
        <v>213264</v>
      </c>
      <c r="AM43" s="47">
        <f t="shared" si="26"/>
        <v>227362</v>
      </c>
      <c r="AN43" s="47">
        <f t="shared" ref="AN43:BO43" si="27">SUM(AM43,AN18)</f>
        <v>236035</v>
      </c>
      <c r="AO43" s="47">
        <f t="shared" si="27"/>
        <v>239632</v>
      </c>
      <c r="AP43" s="47">
        <f t="shared" si="27"/>
        <v>244915</v>
      </c>
      <c r="AQ43" s="47">
        <f t="shared" si="27"/>
        <v>252040</v>
      </c>
      <c r="AR43" s="47">
        <f t="shared" si="27"/>
        <v>258846</v>
      </c>
      <c r="AS43" s="47">
        <f t="shared" si="27"/>
        <v>268321</v>
      </c>
      <c r="AT43" s="47">
        <f t="shared" si="27"/>
        <v>274530</v>
      </c>
      <c r="AU43" s="47">
        <f t="shared" si="27"/>
        <v>281799</v>
      </c>
      <c r="AV43" s="47">
        <f t="shared" si="27"/>
        <v>293792</v>
      </c>
      <c r="AW43" s="47">
        <f t="shared" si="27"/>
        <v>303886</v>
      </c>
      <c r="AX43" s="47">
        <f t="shared" si="27"/>
        <v>313948</v>
      </c>
      <c r="AY43" s="47">
        <f t="shared" si="27"/>
        <v>323879</v>
      </c>
      <c r="AZ43" s="47">
        <f t="shared" si="27"/>
        <v>330384</v>
      </c>
      <c r="BA43" s="47">
        <f t="shared" si="27"/>
        <v>337029</v>
      </c>
      <c r="BB43" s="47">
        <f t="shared" si="27"/>
        <v>343721</v>
      </c>
      <c r="BC43" s="47">
        <f t="shared" si="27"/>
        <v>355148</v>
      </c>
      <c r="BD43" s="47">
        <f t="shared" si="27"/>
        <v>375666</v>
      </c>
      <c r="BE43" s="47">
        <f t="shared" si="27"/>
        <v>392459</v>
      </c>
      <c r="BF43" s="47">
        <f t="shared" si="27"/>
        <v>404407</v>
      </c>
      <c r="BG43" s="47">
        <f t="shared" si="27"/>
        <v>416999</v>
      </c>
      <c r="BH43" s="47">
        <f t="shared" si="27"/>
        <v>430024</v>
      </c>
      <c r="BI43" s="47">
        <f t="shared" si="27"/>
        <v>443116</v>
      </c>
      <c r="BJ43" s="47">
        <f t="shared" si="27"/>
        <v>456571</v>
      </c>
      <c r="BK43" s="47">
        <f t="shared" si="27"/>
        <v>468988</v>
      </c>
      <c r="BL43" s="47">
        <f t="shared" si="27"/>
        <v>477279</v>
      </c>
      <c r="BM43" s="47">
        <f t="shared" si="27"/>
        <v>486416</v>
      </c>
      <c r="BN43" s="47">
        <f t="shared" si="27"/>
        <v>494177</v>
      </c>
      <c r="BO43" s="47">
        <f t="shared" si="27"/>
        <v>505672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</row>
    <row r="44" spans="1:293" s="38" customFormat="1" x14ac:dyDescent="0.25">
      <c r="A44" s="37" t="s">
        <v>1409</v>
      </c>
      <c r="B44" s="37"/>
      <c r="C44" s="37"/>
      <c r="D44" s="37"/>
      <c r="E44" s="37"/>
      <c r="F44" s="37"/>
      <c r="G44" s="37"/>
      <c r="H44" s="37"/>
      <c r="I44" s="37"/>
      <c r="J44" s="37">
        <v>441</v>
      </c>
      <c r="K44" s="37">
        <v>1063</v>
      </c>
      <c r="L44" s="37">
        <v>1683</v>
      </c>
      <c r="M44" s="37">
        <v>2587</v>
      </c>
      <c r="N44" s="37">
        <v>3399</v>
      </c>
      <c r="O44" s="37">
        <v>4190</v>
      </c>
      <c r="P44" s="37">
        <v>4686</v>
      </c>
      <c r="Q44" s="37">
        <v>5157</v>
      </c>
      <c r="R44" s="37">
        <v>5827</v>
      </c>
      <c r="S44" s="37">
        <v>6316</v>
      </c>
      <c r="T44" s="37">
        <f t="shared" ref="T44:V47" si="28">SUM(S44,T19)</f>
        <v>7347</v>
      </c>
      <c r="U44" s="37">
        <f t="shared" si="28"/>
        <v>8237</v>
      </c>
      <c r="V44" s="37">
        <f t="shared" si="28"/>
        <v>9359</v>
      </c>
      <c r="W44" s="119"/>
      <c r="X44" s="47">
        <v>8182</v>
      </c>
      <c r="Y44" s="47">
        <f t="shared" ref="Y44:AI44" si="29">SUM(X44,Y19)</f>
        <v>9396</v>
      </c>
      <c r="Z44" s="47">
        <f t="shared" si="29"/>
        <v>10547</v>
      </c>
      <c r="AA44" s="47">
        <f t="shared" si="29"/>
        <v>11618</v>
      </c>
      <c r="AB44" s="47">
        <f t="shared" si="29"/>
        <v>12363</v>
      </c>
      <c r="AC44" s="47">
        <f t="shared" si="29"/>
        <v>13222</v>
      </c>
      <c r="AD44" s="47">
        <f t="shared" si="29"/>
        <v>15129</v>
      </c>
      <c r="AE44" s="47">
        <f t="shared" si="29"/>
        <v>16463</v>
      </c>
      <c r="AF44" s="47">
        <f t="shared" si="29"/>
        <v>17838</v>
      </c>
      <c r="AG44" s="47">
        <f t="shared" si="29"/>
        <v>18825</v>
      </c>
      <c r="AH44" s="47">
        <f t="shared" si="29"/>
        <v>19630</v>
      </c>
      <c r="AI44" s="47">
        <f t="shared" si="29"/>
        <v>20817</v>
      </c>
      <c r="AJ44" s="47">
        <f t="shared" si="26"/>
        <v>21922</v>
      </c>
      <c r="AK44" s="47">
        <f t="shared" si="26"/>
        <v>28903</v>
      </c>
      <c r="AL44" s="47">
        <f t="shared" si="26"/>
        <v>29805</v>
      </c>
      <c r="AM44" s="47">
        <f t="shared" si="26"/>
        <v>30854</v>
      </c>
      <c r="AN44" s="47">
        <f t="shared" ref="AN44:BL44" si="30">SUM(AM44,AN19)</f>
        <v>31945</v>
      </c>
      <c r="AO44" s="47">
        <f t="shared" si="30"/>
        <v>32957</v>
      </c>
      <c r="AP44" s="47">
        <f t="shared" si="30"/>
        <v>33887</v>
      </c>
      <c r="AQ44" s="47">
        <f t="shared" si="30"/>
        <v>35568</v>
      </c>
      <c r="AR44" s="47">
        <f t="shared" si="30"/>
        <v>36768</v>
      </c>
      <c r="AS44" s="47">
        <f t="shared" si="30"/>
        <v>37825</v>
      </c>
      <c r="AT44" s="47">
        <f t="shared" si="30"/>
        <v>38863</v>
      </c>
      <c r="AU44" s="47">
        <f t="shared" si="30"/>
        <v>40046</v>
      </c>
      <c r="AV44" s="47">
        <f t="shared" si="30"/>
        <v>41015</v>
      </c>
      <c r="AW44" s="47">
        <f t="shared" si="30"/>
        <v>42922</v>
      </c>
      <c r="AX44" s="47">
        <f t="shared" si="30"/>
        <v>44335</v>
      </c>
      <c r="AY44" s="47">
        <f t="shared" si="30"/>
        <v>45511</v>
      </c>
      <c r="AZ44" s="47">
        <f t="shared" si="30"/>
        <v>46565</v>
      </c>
      <c r="BA44" s="47">
        <f t="shared" si="30"/>
        <v>47644</v>
      </c>
      <c r="BB44" s="47">
        <f t="shared" si="30"/>
        <v>49289</v>
      </c>
      <c r="BC44" s="47">
        <f t="shared" si="30"/>
        <v>51223</v>
      </c>
      <c r="BD44" s="47">
        <f t="shared" si="30"/>
        <v>52439</v>
      </c>
      <c r="BE44" s="47">
        <f t="shared" si="30"/>
        <v>53649</v>
      </c>
      <c r="BF44" s="47">
        <f t="shared" si="30"/>
        <v>55562</v>
      </c>
      <c r="BG44" s="47">
        <f t="shared" si="30"/>
        <v>56942</v>
      </c>
      <c r="BH44" s="47">
        <f t="shared" si="30"/>
        <v>58263</v>
      </c>
      <c r="BI44" s="47">
        <f t="shared" si="30"/>
        <v>60534</v>
      </c>
      <c r="BJ44" s="47">
        <f t="shared" si="30"/>
        <v>62938</v>
      </c>
      <c r="BK44" s="47">
        <f t="shared" si="30"/>
        <v>65293</v>
      </c>
      <c r="BL44" s="47">
        <f t="shared" si="30"/>
        <v>67092</v>
      </c>
      <c r="BM44" s="47" t="s">
        <v>1012</v>
      </c>
      <c r="BN44" s="47" t="s">
        <v>1012</v>
      </c>
      <c r="BO44" s="47" t="s">
        <v>1012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</row>
    <row r="45" spans="1:293" s="38" customFormat="1" x14ac:dyDescent="0.25">
      <c r="A45" s="37" t="s">
        <v>1461</v>
      </c>
      <c r="B45" s="37"/>
      <c r="C45" s="37"/>
      <c r="D45" s="37"/>
      <c r="E45" s="37"/>
      <c r="F45" s="37"/>
      <c r="G45" s="37"/>
      <c r="H45" s="37"/>
      <c r="I45" s="37"/>
      <c r="J45" s="37">
        <v>325</v>
      </c>
      <c r="K45" s="37">
        <v>631</v>
      </c>
      <c r="L45" s="37">
        <v>905</v>
      </c>
      <c r="M45" s="37">
        <v>2369</v>
      </c>
      <c r="N45" s="37">
        <v>2845</v>
      </c>
      <c r="O45" s="37">
        <v>3466</v>
      </c>
      <c r="P45" s="37">
        <v>4144</v>
      </c>
      <c r="Q45" s="37">
        <v>5560</v>
      </c>
      <c r="R45" s="37">
        <v>7001</v>
      </c>
      <c r="S45" s="37">
        <v>8390</v>
      </c>
      <c r="T45" s="37">
        <f t="shared" si="28"/>
        <v>10451</v>
      </c>
      <c r="U45" s="37">
        <f t="shared" si="28"/>
        <v>12990</v>
      </c>
      <c r="V45" s="37">
        <f t="shared" si="28"/>
        <v>15250</v>
      </c>
      <c r="W45" s="37">
        <f>SUM(V45,W20)</f>
        <v>17404</v>
      </c>
      <c r="X45" s="47">
        <v>18207</v>
      </c>
      <c r="Y45" s="47">
        <f t="shared" ref="Y45:AI45" si="31">SUM(X45,Y20)</f>
        <v>21484</v>
      </c>
      <c r="Z45" s="47">
        <f t="shared" si="31"/>
        <v>24110</v>
      </c>
      <c r="AA45" s="47">
        <f t="shared" si="31"/>
        <v>26674</v>
      </c>
      <c r="AB45" s="47">
        <f t="shared" si="31"/>
        <v>29132</v>
      </c>
      <c r="AC45" s="47">
        <f t="shared" si="31"/>
        <v>30785</v>
      </c>
      <c r="AD45" s="47">
        <f t="shared" si="31"/>
        <v>33647</v>
      </c>
      <c r="AE45" s="47">
        <f t="shared" si="31"/>
        <v>36405</v>
      </c>
      <c r="AF45" s="47">
        <f t="shared" si="31"/>
        <v>39462</v>
      </c>
      <c r="AG45" s="47">
        <f t="shared" si="31"/>
        <v>42724</v>
      </c>
      <c r="AH45" s="47">
        <f t="shared" si="31"/>
        <v>45518</v>
      </c>
      <c r="AI45" s="47">
        <f t="shared" si="31"/>
        <v>48523</v>
      </c>
      <c r="AJ45" s="47">
        <f t="shared" si="26"/>
        <v>51528</v>
      </c>
      <c r="AK45" s="47">
        <f t="shared" si="26"/>
        <v>54446</v>
      </c>
      <c r="AL45" s="47">
        <f t="shared" si="26"/>
        <v>57971</v>
      </c>
      <c r="AM45" s="47">
        <f t="shared" si="26"/>
        <v>61382</v>
      </c>
      <c r="AN45" s="47">
        <f t="shared" ref="AN45:BO45" si="32">SUM(AM45,AN20)</f>
        <v>63144</v>
      </c>
      <c r="AO45" s="47">
        <f t="shared" si="32"/>
        <v>65074</v>
      </c>
      <c r="AP45" s="47">
        <f t="shared" si="32"/>
        <v>67634</v>
      </c>
      <c r="AQ45" s="47">
        <f t="shared" si="32"/>
        <v>71243</v>
      </c>
      <c r="AR45" s="47">
        <f t="shared" si="32"/>
        <v>74851</v>
      </c>
      <c r="AS45" s="47">
        <f t="shared" si="32"/>
        <v>78927</v>
      </c>
      <c r="AT45" s="47">
        <f t="shared" si="32"/>
        <v>82530</v>
      </c>
      <c r="AU45" s="47">
        <f t="shared" si="32"/>
        <v>87217</v>
      </c>
      <c r="AV45" s="47">
        <f t="shared" si="32"/>
        <v>92956</v>
      </c>
      <c r="AW45" s="47">
        <f t="shared" si="32"/>
        <v>96866</v>
      </c>
      <c r="AX45" s="47">
        <f t="shared" si="32"/>
        <v>100993</v>
      </c>
      <c r="AY45" s="47">
        <f t="shared" si="32"/>
        <v>105068</v>
      </c>
      <c r="AZ45" s="47">
        <f t="shared" si="32"/>
        <v>107772</v>
      </c>
      <c r="BA45" s="47">
        <f t="shared" si="32"/>
        <v>110056</v>
      </c>
      <c r="BB45" s="47">
        <f t="shared" si="32"/>
        <v>112151</v>
      </c>
      <c r="BC45" s="47">
        <f t="shared" si="32"/>
        <v>114998</v>
      </c>
      <c r="BD45" s="47">
        <f t="shared" si="32"/>
        <v>118263</v>
      </c>
      <c r="BE45" s="47">
        <f t="shared" si="32"/>
        <v>122172</v>
      </c>
      <c r="BF45" s="47">
        <f t="shared" si="32"/>
        <v>125687</v>
      </c>
      <c r="BG45" s="47">
        <f t="shared" si="32"/>
        <v>129708</v>
      </c>
      <c r="BH45" s="47">
        <f t="shared" si="32"/>
        <v>133224</v>
      </c>
      <c r="BI45" s="47">
        <f t="shared" si="32"/>
        <v>136587</v>
      </c>
      <c r="BJ45" s="47">
        <f t="shared" si="32"/>
        <v>140464</v>
      </c>
      <c r="BK45" s="47">
        <f t="shared" si="32"/>
        <v>143834</v>
      </c>
      <c r="BL45" s="47">
        <f t="shared" si="32"/>
        <v>146866</v>
      </c>
      <c r="BM45" s="47">
        <f t="shared" si="32"/>
        <v>150166</v>
      </c>
      <c r="BN45" s="47">
        <f t="shared" si="32"/>
        <v>153057</v>
      </c>
      <c r="BO45" s="47">
        <f t="shared" si="32"/>
        <v>156832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</row>
    <row r="46" spans="1:293" s="38" customFormat="1" hidden="1" x14ac:dyDescent="0.25">
      <c r="A46" s="37" t="s">
        <v>1114</v>
      </c>
      <c r="B46" s="37"/>
      <c r="C46" s="37"/>
      <c r="D46" s="37"/>
      <c r="E46" s="37"/>
      <c r="F46" s="37"/>
      <c r="G46" s="37"/>
      <c r="H46" s="37"/>
      <c r="I46" s="37"/>
      <c r="J46" s="37">
        <v>4</v>
      </c>
      <c r="K46" s="37">
        <v>30</v>
      </c>
      <c r="L46" s="37">
        <v>1759</v>
      </c>
      <c r="M46" s="37">
        <v>4767</v>
      </c>
      <c r="N46" s="37">
        <v>7408</v>
      </c>
      <c r="O46" s="37">
        <v>10198</v>
      </c>
      <c r="P46" s="37">
        <v>11278</v>
      </c>
      <c r="Q46" s="37">
        <v>12476</v>
      </c>
      <c r="R46" s="37">
        <v>13893</v>
      </c>
      <c r="S46" s="37">
        <v>16388</v>
      </c>
      <c r="T46" s="37">
        <f t="shared" si="28"/>
        <v>19790</v>
      </c>
      <c r="U46" s="37">
        <f t="shared" si="28"/>
        <v>23380</v>
      </c>
      <c r="V46" s="37">
        <f t="shared" si="28"/>
        <v>26121</v>
      </c>
      <c r="W46" s="119"/>
      <c r="X46" s="47">
        <v>27424</v>
      </c>
      <c r="Y46" s="47">
        <f t="shared" ref="Y46:AI46" si="33">SUM(X46,Y21)</f>
        <v>30731</v>
      </c>
      <c r="Z46" s="47">
        <f t="shared" si="33"/>
        <v>33475</v>
      </c>
      <c r="AA46" s="47">
        <f t="shared" si="33"/>
        <v>36131</v>
      </c>
      <c r="AB46" s="47">
        <f t="shared" si="33"/>
        <v>37532</v>
      </c>
      <c r="AC46" s="47">
        <f t="shared" si="33"/>
        <v>38564</v>
      </c>
      <c r="AD46" s="47">
        <f t="shared" si="33"/>
        <v>39768</v>
      </c>
      <c r="AE46" s="47">
        <f t="shared" si="33"/>
        <v>42135</v>
      </c>
      <c r="AF46" s="47">
        <f t="shared" si="33"/>
        <v>45355</v>
      </c>
      <c r="AG46" s="47">
        <f t="shared" si="33"/>
        <v>48622</v>
      </c>
      <c r="AH46" s="47">
        <f t="shared" si="33"/>
        <v>51043</v>
      </c>
      <c r="AI46" s="47">
        <f t="shared" si="33"/>
        <v>53988</v>
      </c>
      <c r="AJ46" s="47">
        <f t="shared" si="26"/>
        <v>57176</v>
      </c>
      <c r="AK46" s="47">
        <f t="shared" si="26"/>
        <v>60002</v>
      </c>
      <c r="AL46" s="47">
        <f t="shared" si="26"/>
        <v>62817</v>
      </c>
      <c r="AM46" s="47">
        <f t="shared" si="26"/>
        <v>65098</v>
      </c>
      <c r="AN46" s="47">
        <f>SUM(AM46,AN21)</f>
        <v>66021</v>
      </c>
      <c r="AO46" s="47">
        <v>66021</v>
      </c>
      <c r="AP46" s="47">
        <v>66021</v>
      </c>
      <c r="AQ46" s="47">
        <v>66021</v>
      </c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</row>
    <row r="47" spans="1:293" s="38" customFormat="1" x14ac:dyDescent="0.25">
      <c r="A47" s="37" t="s">
        <v>1279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584</v>
      </c>
      <c r="O47" s="37">
        <v>1215</v>
      </c>
      <c r="P47" s="37">
        <v>1526</v>
      </c>
      <c r="Q47" s="37">
        <v>1752</v>
      </c>
      <c r="R47" s="37">
        <v>1934</v>
      </c>
      <c r="S47" s="37">
        <v>2107</v>
      </c>
      <c r="T47" s="37">
        <f t="shared" si="28"/>
        <v>2319</v>
      </c>
      <c r="U47" s="37">
        <f t="shared" si="28"/>
        <v>2483</v>
      </c>
      <c r="V47" s="37">
        <f t="shared" si="28"/>
        <v>2645</v>
      </c>
      <c r="W47" s="119"/>
      <c r="X47" s="47">
        <v>2313</v>
      </c>
      <c r="Y47" s="47">
        <f t="shared" ref="Y47:AI47" si="34">SUM(X47,Y22)</f>
        <v>2455</v>
      </c>
      <c r="Z47" s="47">
        <f t="shared" si="34"/>
        <v>2608</v>
      </c>
      <c r="AA47" s="47">
        <f t="shared" si="34"/>
        <v>2738</v>
      </c>
      <c r="AB47" s="47">
        <f t="shared" si="34"/>
        <v>2861</v>
      </c>
      <c r="AC47" s="47">
        <f t="shared" si="34"/>
        <v>2971</v>
      </c>
      <c r="AD47" s="47">
        <f t="shared" si="34"/>
        <v>3087</v>
      </c>
      <c r="AE47" s="47">
        <f t="shared" si="34"/>
        <v>3196</v>
      </c>
      <c r="AF47" s="47">
        <f t="shared" si="34"/>
        <v>3345</v>
      </c>
      <c r="AG47" s="47">
        <f t="shared" si="34"/>
        <v>3521</v>
      </c>
      <c r="AH47" s="47">
        <f t="shared" si="34"/>
        <v>3941</v>
      </c>
      <c r="AI47" s="47">
        <f t="shared" si="34"/>
        <v>4211</v>
      </c>
      <c r="AJ47" s="47">
        <f t="shared" si="26"/>
        <v>4424</v>
      </c>
      <c r="AK47" s="47">
        <f t="shared" si="26"/>
        <v>4748</v>
      </c>
      <c r="AL47" s="47">
        <f t="shared" si="26"/>
        <v>4953</v>
      </c>
      <c r="AM47" s="47">
        <f t="shared" si="26"/>
        <v>5179</v>
      </c>
      <c r="AN47" s="47">
        <f>SUM(AM47,AN22)</f>
        <v>5389</v>
      </c>
      <c r="AO47" s="47">
        <f t="shared" ref="AO47:BJ47" si="35">SUM(AN47,AO22)</f>
        <v>5652</v>
      </c>
      <c r="AP47" s="47">
        <f t="shared" si="35"/>
        <v>5922</v>
      </c>
      <c r="AQ47" s="47">
        <f t="shared" si="35"/>
        <v>6150</v>
      </c>
      <c r="AR47" s="47">
        <f t="shared" si="35"/>
        <v>6318</v>
      </c>
      <c r="AS47" s="47">
        <f t="shared" si="35"/>
        <v>6841</v>
      </c>
      <c r="AT47" s="47">
        <f t="shared" si="35"/>
        <v>7340</v>
      </c>
      <c r="AU47" s="47">
        <f t="shared" si="35"/>
        <v>7648</v>
      </c>
      <c r="AV47" s="47">
        <f t="shared" si="35"/>
        <v>7843</v>
      </c>
      <c r="AW47" s="47">
        <f t="shared" si="35"/>
        <v>8058</v>
      </c>
      <c r="AX47" s="47">
        <f t="shared" si="35"/>
        <v>8226</v>
      </c>
      <c r="AY47" s="47">
        <f t="shared" si="35"/>
        <v>8420</v>
      </c>
      <c r="AZ47" s="47">
        <f t="shared" si="35"/>
        <v>8596</v>
      </c>
      <c r="BA47" s="47">
        <f t="shared" si="35"/>
        <v>8797</v>
      </c>
      <c r="BB47" s="47">
        <f t="shared" si="35"/>
        <v>9121</v>
      </c>
      <c r="BC47" s="47">
        <f t="shared" si="35"/>
        <v>9333</v>
      </c>
      <c r="BD47" s="47">
        <f t="shared" si="35"/>
        <v>9577</v>
      </c>
      <c r="BE47" s="47">
        <f t="shared" si="35"/>
        <v>9769</v>
      </c>
      <c r="BF47" s="47">
        <f t="shared" si="35"/>
        <v>9927</v>
      </c>
      <c r="BG47" s="47">
        <f t="shared" si="35"/>
        <v>10134</v>
      </c>
      <c r="BH47" s="47">
        <f t="shared" si="35"/>
        <v>10314</v>
      </c>
      <c r="BI47" s="47">
        <f t="shared" si="35"/>
        <v>10521</v>
      </c>
      <c r="BJ47" s="47">
        <f t="shared" si="35"/>
        <v>10734</v>
      </c>
      <c r="BK47" s="47" t="s">
        <v>1012</v>
      </c>
      <c r="BL47" s="47" t="s">
        <v>1012</v>
      </c>
      <c r="BM47" s="47" t="s">
        <v>1012</v>
      </c>
      <c r="BN47" s="47" t="s">
        <v>1012</v>
      </c>
      <c r="BO47" s="47" t="s">
        <v>1012</v>
      </c>
      <c r="BP47" s="108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</row>
    <row r="48" spans="1:293" s="102" customFormat="1" hidden="1" x14ac:dyDescent="0.25">
      <c r="A48" s="37" t="s">
        <v>1387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19"/>
      <c r="X48" s="47"/>
      <c r="Y48" s="47">
        <f t="shared" ref="Y48:AI48" si="36">SUM(X48,Y23)</f>
        <v>76</v>
      </c>
      <c r="Z48" s="47">
        <f t="shared" si="36"/>
        <v>132</v>
      </c>
      <c r="AA48" s="47">
        <f t="shared" si="36"/>
        <v>210</v>
      </c>
      <c r="AB48" s="47">
        <f t="shared" si="36"/>
        <v>279</v>
      </c>
      <c r="AC48" s="47">
        <f t="shared" si="36"/>
        <v>344</v>
      </c>
      <c r="AD48" s="47">
        <f t="shared" si="36"/>
        <v>420</v>
      </c>
      <c r="AE48" s="47">
        <f t="shared" si="36"/>
        <v>483</v>
      </c>
      <c r="AF48" s="47">
        <f t="shared" si="36"/>
        <v>547</v>
      </c>
      <c r="AG48" s="47">
        <f t="shared" si="36"/>
        <v>607</v>
      </c>
      <c r="AH48" s="47">
        <f t="shared" si="36"/>
        <v>681</v>
      </c>
      <c r="AI48" s="47">
        <f t="shared" si="36"/>
        <v>756</v>
      </c>
      <c r="AJ48" s="47">
        <f t="shared" si="26"/>
        <v>835</v>
      </c>
      <c r="AK48" s="47">
        <f t="shared" si="26"/>
        <v>962</v>
      </c>
      <c r="AL48" s="47">
        <f t="shared" si="26"/>
        <v>1143</v>
      </c>
      <c r="AM48" s="47">
        <f t="shared" si="26"/>
        <v>1238</v>
      </c>
      <c r="AN48" s="47">
        <f>SUM(AM48,AN23)</f>
        <v>1270</v>
      </c>
      <c r="AO48" s="47">
        <v>1270</v>
      </c>
      <c r="AP48" s="47">
        <v>1270</v>
      </c>
      <c r="AQ48" s="47">
        <v>1270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  <c r="KF48" s="108"/>
      <c r="KG48" s="108"/>
    </row>
    <row r="49" spans="1:329" x14ac:dyDescent="0.25">
      <c r="A49" s="59" t="s">
        <v>1317</v>
      </c>
      <c r="B49" s="72"/>
      <c r="C49" s="72"/>
      <c r="D49" s="72"/>
      <c r="E49" s="72"/>
      <c r="F49" s="72"/>
      <c r="G49" s="72"/>
      <c r="H49" s="72"/>
      <c r="I49" s="72"/>
      <c r="J49" s="72">
        <f t="shared" ref="J49:AJ49" si="37">SUM(J29:J48)</f>
        <v>11018</v>
      </c>
      <c r="K49" s="72">
        <f t="shared" si="37"/>
        <v>22815</v>
      </c>
      <c r="L49" s="72">
        <f t="shared" si="37"/>
        <v>39450</v>
      </c>
      <c r="M49" s="72">
        <f t="shared" si="37"/>
        <v>58412</v>
      </c>
      <c r="N49" s="72">
        <f t="shared" si="37"/>
        <v>74870</v>
      </c>
      <c r="O49" s="72">
        <f t="shared" si="37"/>
        <v>91812</v>
      </c>
      <c r="P49" s="72">
        <f t="shared" si="37"/>
        <v>106415</v>
      </c>
      <c r="Q49" s="72">
        <f t="shared" si="37"/>
        <v>121297</v>
      </c>
      <c r="R49" s="72">
        <f t="shared" si="37"/>
        <v>140622</v>
      </c>
      <c r="S49" s="72">
        <f t="shared" si="37"/>
        <v>160408</v>
      </c>
      <c r="T49" s="72">
        <f t="shared" si="37"/>
        <v>182805</v>
      </c>
      <c r="U49" s="72">
        <f t="shared" si="37"/>
        <v>203767</v>
      </c>
      <c r="V49" s="72">
        <f t="shared" si="37"/>
        <v>223559</v>
      </c>
      <c r="W49" s="72">
        <f t="shared" si="37"/>
        <v>134114</v>
      </c>
      <c r="X49" s="72">
        <f t="shared" si="37"/>
        <v>244947</v>
      </c>
      <c r="Y49" s="72">
        <f t="shared" si="37"/>
        <v>272667</v>
      </c>
      <c r="Z49" s="72">
        <f t="shared" si="37"/>
        <v>301319</v>
      </c>
      <c r="AA49" s="72">
        <f t="shared" si="37"/>
        <v>325147</v>
      </c>
      <c r="AB49" s="72">
        <f t="shared" si="37"/>
        <v>343504</v>
      </c>
      <c r="AC49" s="72">
        <f t="shared" si="37"/>
        <v>360911</v>
      </c>
      <c r="AD49" s="72">
        <f t="shared" si="37"/>
        <v>411929</v>
      </c>
      <c r="AE49" s="72">
        <f t="shared" si="37"/>
        <v>439263</v>
      </c>
      <c r="AF49" s="72">
        <f t="shared" si="37"/>
        <v>527464</v>
      </c>
      <c r="AG49" s="72">
        <f t="shared" si="37"/>
        <v>561886</v>
      </c>
      <c r="AH49" s="72">
        <f t="shared" si="37"/>
        <v>586638</v>
      </c>
      <c r="AI49" s="72">
        <f t="shared" si="37"/>
        <v>615554</v>
      </c>
      <c r="AJ49" s="72">
        <f t="shared" si="37"/>
        <v>650953</v>
      </c>
      <c r="AK49" s="72">
        <f t="shared" ref="AK49:AP49" si="38">SUM(AK29:AK48)</f>
        <v>685668</v>
      </c>
      <c r="AL49" s="72">
        <f t="shared" si="38"/>
        <v>714639</v>
      </c>
      <c r="AM49" s="72">
        <f t="shared" si="38"/>
        <v>744680</v>
      </c>
      <c r="AN49" s="72">
        <f t="shared" si="38"/>
        <v>765400</v>
      </c>
      <c r="AO49" s="72">
        <f t="shared" si="38"/>
        <v>781058</v>
      </c>
      <c r="AP49" s="72">
        <f t="shared" si="38"/>
        <v>802282</v>
      </c>
      <c r="AQ49" s="72">
        <f t="shared" ref="AQ49" si="39">SUM(AQ31:AQ47)</f>
        <v>825611</v>
      </c>
      <c r="AR49" s="72">
        <f>SUM(AR29:AR47)</f>
        <v>768153</v>
      </c>
      <c r="AS49" s="72">
        <f t="shared" ref="AS49:AX49" si="40">SUM(AS29:AS48)</f>
        <v>795434</v>
      </c>
      <c r="AT49" s="72">
        <f t="shared" si="40"/>
        <v>815262</v>
      </c>
      <c r="AU49" s="72">
        <f t="shared" si="40"/>
        <v>839367</v>
      </c>
      <c r="AV49" s="72">
        <f t="shared" si="40"/>
        <v>872825</v>
      </c>
      <c r="AW49" s="290">
        <f t="shared" si="40"/>
        <v>902375</v>
      </c>
      <c r="AX49" s="72">
        <f t="shared" si="40"/>
        <v>933392</v>
      </c>
      <c r="AY49" s="72">
        <f t="shared" ref="AY49:BG49" si="41">SUM(AY29:AY48)</f>
        <v>961390</v>
      </c>
      <c r="AZ49" s="72">
        <f t="shared" si="41"/>
        <v>983983</v>
      </c>
      <c r="BA49" s="72">
        <f t="shared" si="41"/>
        <v>1005516</v>
      </c>
      <c r="BB49" s="72">
        <f t="shared" si="41"/>
        <v>1027438</v>
      </c>
      <c r="BC49" s="72">
        <f t="shared" si="41"/>
        <v>1057579</v>
      </c>
      <c r="BD49" s="72">
        <f t="shared" si="41"/>
        <v>1097675</v>
      </c>
      <c r="BE49" s="72">
        <f t="shared" si="41"/>
        <v>1135366</v>
      </c>
      <c r="BF49" s="72">
        <f t="shared" si="41"/>
        <v>1167053</v>
      </c>
      <c r="BG49" s="72">
        <f t="shared" si="41"/>
        <v>1201538</v>
      </c>
      <c r="BH49" s="72">
        <f>SUM(BH29:BH47)</f>
        <v>1236449</v>
      </c>
      <c r="BI49" s="72">
        <f t="shared" ref="BI49:BO49" si="42">SUM(BI29:BI48)</f>
        <v>1272049</v>
      </c>
      <c r="BJ49" s="72">
        <f t="shared" si="42"/>
        <v>1254244</v>
      </c>
      <c r="BK49" s="72">
        <f t="shared" si="42"/>
        <v>1171591</v>
      </c>
      <c r="BL49" s="72">
        <f t="shared" si="42"/>
        <v>1188966</v>
      </c>
      <c r="BM49" s="72">
        <f t="shared" si="42"/>
        <v>777037</v>
      </c>
      <c r="BN49" s="72">
        <f t="shared" si="42"/>
        <v>790008</v>
      </c>
      <c r="BO49" s="72">
        <f t="shared" si="42"/>
        <v>797320</v>
      </c>
    </row>
    <row r="50" spans="1:329" s="39" customFormat="1" x14ac:dyDescent="0.25">
      <c r="A50" s="75"/>
      <c r="B50" s="75"/>
      <c r="C50" s="108"/>
      <c r="D50" s="108"/>
      <c r="E50" s="108"/>
      <c r="F50" s="108"/>
      <c r="G50" s="108"/>
      <c r="H50" s="108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108"/>
      <c r="Z50" s="108"/>
      <c r="AA50" s="108"/>
      <c r="AB50" s="108"/>
      <c r="AC50" s="108"/>
      <c r="AD50" s="108"/>
      <c r="AE50" s="108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108"/>
      <c r="BE50" s="75"/>
      <c r="BF50" s="75"/>
      <c r="BG50" s="75"/>
      <c r="BH50" s="75"/>
      <c r="BI50" s="75"/>
      <c r="BJ50" s="108" t="s">
        <v>1013</v>
      </c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</row>
    <row r="51" spans="1:329" s="39" customFormat="1" ht="20.25" thickBot="1" x14ac:dyDescent="0.35">
      <c r="A51" s="67" t="s">
        <v>1373</v>
      </c>
      <c r="B51" s="67"/>
      <c r="C51" s="268"/>
      <c r="D51" s="268"/>
      <c r="E51" s="268"/>
      <c r="F51" s="268"/>
      <c r="G51" s="268"/>
      <c r="H51" s="268"/>
      <c r="I51" s="97" t="s">
        <v>1320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123"/>
      <c r="Z51" s="124"/>
      <c r="AA51" s="125"/>
      <c r="AB51" s="130"/>
      <c r="AC51" s="135"/>
      <c r="AD51" s="136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</row>
    <row r="52" spans="1:329" s="39" customFormat="1" ht="15.75" thickTop="1" x14ac:dyDescent="0.25">
      <c r="A52" s="75"/>
      <c r="B52" s="271" t="s">
        <v>1324</v>
      </c>
      <c r="C52" s="270"/>
      <c r="D52" s="270"/>
      <c r="E52" s="270"/>
      <c r="F52" s="270"/>
      <c r="G52" s="270"/>
      <c r="H52" s="95" t="s">
        <v>1325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 t="s">
        <v>1326</v>
      </c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54" t="s">
        <v>1245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199" t="s">
        <v>1137</v>
      </c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330" t="s">
        <v>1189</v>
      </c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54" t="s">
        <v>620</v>
      </c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200" t="s">
        <v>196</v>
      </c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50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</row>
    <row r="53" spans="1:329" s="39" customFormat="1" x14ac:dyDescent="0.25">
      <c r="A53" s="75"/>
      <c r="B53" s="275" t="s">
        <v>1199</v>
      </c>
      <c r="C53" s="272" t="s">
        <v>1343</v>
      </c>
      <c r="D53" s="272" t="s">
        <v>1347</v>
      </c>
      <c r="E53" s="272" t="s">
        <v>1346</v>
      </c>
      <c r="F53" s="272" t="s">
        <v>1345</v>
      </c>
      <c r="G53" s="272" t="s">
        <v>1460</v>
      </c>
      <c r="H53" s="41" t="s">
        <v>1203</v>
      </c>
      <c r="I53" s="41" t="s">
        <v>1453</v>
      </c>
      <c r="J53" s="41" t="s">
        <v>1452</v>
      </c>
      <c r="K53" s="41" t="s">
        <v>1451</v>
      </c>
      <c r="L53" s="41" t="s">
        <v>1450</v>
      </c>
      <c r="M53" s="41" t="s">
        <v>1448</v>
      </c>
      <c r="N53" s="41" t="s">
        <v>1199</v>
      </c>
      <c r="O53" s="41" t="s">
        <v>1343</v>
      </c>
      <c r="P53" s="41" t="s">
        <v>1347</v>
      </c>
      <c r="Q53" s="41" t="s">
        <v>1346</v>
      </c>
      <c r="R53" s="41" t="s">
        <v>1345</v>
      </c>
      <c r="S53" s="70" t="s">
        <v>1460</v>
      </c>
      <c r="T53" s="73" t="s">
        <v>1203</v>
      </c>
      <c r="U53" s="73" t="s">
        <v>1453</v>
      </c>
      <c r="V53" s="73" t="s">
        <v>1452</v>
      </c>
      <c r="W53" s="73" t="s">
        <v>1451</v>
      </c>
      <c r="X53" s="73" t="s">
        <v>1450</v>
      </c>
      <c r="Y53" s="73" t="s">
        <v>1448</v>
      </c>
      <c r="Z53" s="73" t="s">
        <v>1199</v>
      </c>
      <c r="AA53" s="73" t="s">
        <v>1343</v>
      </c>
      <c r="AB53" s="73" t="s">
        <v>1347</v>
      </c>
      <c r="AC53" s="73" t="s">
        <v>1346</v>
      </c>
      <c r="AD53" s="73" t="s">
        <v>1345</v>
      </c>
      <c r="AE53" s="73" t="s">
        <v>1460</v>
      </c>
      <c r="AF53" s="141" t="s">
        <v>1203</v>
      </c>
      <c r="AG53" s="141" t="s">
        <v>1453</v>
      </c>
      <c r="AH53" s="141" t="s">
        <v>1452</v>
      </c>
      <c r="AI53" s="141" t="s">
        <v>1451</v>
      </c>
      <c r="AJ53" s="141" t="s">
        <v>1450</v>
      </c>
      <c r="AK53" s="141" t="s">
        <v>1448</v>
      </c>
      <c r="AL53" s="141" t="s">
        <v>1199</v>
      </c>
      <c r="AM53" s="141" t="s">
        <v>1343</v>
      </c>
      <c r="AN53" s="141" t="s">
        <v>1347</v>
      </c>
      <c r="AO53" s="141" t="s">
        <v>1346</v>
      </c>
      <c r="AP53" s="141" t="s">
        <v>1345</v>
      </c>
      <c r="AQ53" s="141" t="s">
        <v>1460</v>
      </c>
      <c r="AR53" s="201" t="s">
        <v>1203</v>
      </c>
      <c r="AS53" s="201" t="s">
        <v>1453</v>
      </c>
      <c r="AT53" s="216" t="s">
        <v>1452</v>
      </c>
      <c r="AU53" s="216" t="s">
        <v>1451</v>
      </c>
      <c r="AV53" s="201" t="s">
        <v>1450</v>
      </c>
      <c r="AW53" s="201" t="s">
        <v>1448</v>
      </c>
      <c r="AX53" s="201" t="s">
        <v>1199</v>
      </c>
      <c r="AY53" s="201" t="s">
        <v>1343</v>
      </c>
      <c r="AZ53" s="201" t="s">
        <v>1347</v>
      </c>
      <c r="BA53" s="201" t="s">
        <v>1346</v>
      </c>
      <c r="BB53" s="201" t="s">
        <v>1345</v>
      </c>
      <c r="BC53" s="201" t="s">
        <v>1460</v>
      </c>
      <c r="BD53" s="331" t="s">
        <v>1203</v>
      </c>
      <c r="BE53" s="331" t="s">
        <v>1453</v>
      </c>
      <c r="BF53" s="331" t="s">
        <v>1452</v>
      </c>
      <c r="BG53" s="331" t="s">
        <v>1451</v>
      </c>
      <c r="BH53" s="331" t="s">
        <v>1450</v>
      </c>
      <c r="BI53" s="331" t="s">
        <v>1448</v>
      </c>
      <c r="BJ53" s="331" t="s">
        <v>1199</v>
      </c>
      <c r="BK53" s="331" t="s">
        <v>1343</v>
      </c>
      <c r="BL53" s="331" t="s">
        <v>1347</v>
      </c>
      <c r="BM53" s="331" t="s">
        <v>1346</v>
      </c>
      <c r="BN53" s="331" t="s">
        <v>1345</v>
      </c>
      <c r="BO53" s="331" t="s">
        <v>1460</v>
      </c>
      <c r="BP53" s="141" t="s">
        <v>1203</v>
      </c>
      <c r="BQ53" s="141" t="s">
        <v>1453</v>
      </c>
      <c r="BR53" s="141" t="s">
        <v>1452</v>
      </c>
      <c r="BS53" s="141" t="s">
        <v>1451</v>
      </c>
      <c r="BT53" s="141" t="s">
        <v>1450</v>
      </c>
      <c r="BU53" s="141" t="s">
        <v>1448</v>
      </c>
      <c r="BV53" s="141" t="s">
        <v>1199</v>
      </c>
      <c r="BW53" s="141" t="s">
        <v>1343</v>
      </c>
      <c r="BX53" s="141" t="s">
        <v>1347</v>
      </c>
      <c r="BY53" s="141" t="s">
        <v>1346</v>
      </c>
      <c r="BZ53" s="141" t="s">
        <v>1345</v>
      </c>
      <c r="CA53" s="141" t="s">
        <v>1460</v>
      </c>
      <c r="CB53" s="768" t="s">
        <v>1203</v>
      </c>
      <c r="CC53" s="768" t="s">
        <v>1453</v>
      </c>
      <c r="CD53" s="768" t="s">
        <v>1452</v>
      </c>
      <c r="CE53" s="768" t="s">
        <v>1451</v>
      </c>
      <c r="CF53" s="768" t="s">
        <v>1450</v>
      </c>
      <c r="CG53" s="768" t="s">
        <v>1448</v>
      </c>
      <c r="CH53" s="768" t="s">
        <v>1199</v>
      </c>
      <c r="CI53" s="768" t="s">
        <v>1343</v>
      </c>
      <c r="CJ53" s="768" t="s">
        <v>1347</v>
      </c>
      <c r="CK53" s="768" t="s">
        <v>1346</v>
      </c>
      <c r="CL53" s="768" t="s">
        <v>1345</v>
      </c>
      <c r="CM53" s="768" t="s">
        <v>1460</v>
      </c>
      <c r="CN53" s="50" t="s">
        <v>1233</v>
      </c>
      <c r="CO53" s="108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</row>
    <row r="54" spans="1:329" s="102" customFormat="1" hidden="1" x14ac:dyDescent="0.25">
      <c r="A54" s="37" t="s">
        <v>1261</v>
      </c>
      <c r="B54" s="13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>
        <v>224</v>
      </c>
      <c r="AK54" s="47">
        <v>309</v>
      </c>
      <c r="AL54" s="47">
        <v>124</v>
      </c>
      <c r="AM54" s="47">
        <v>73</v>
      </c>
      <c r="AN54" s="47">
        <v>33</v>
      </c>
      <c r="AO54" s="47">
        <v>53</v>
      </c>
      <c r="AP54" s="47">
        <v>64</v>
      </c>
      <c r="AQ54" s="47">
        <v>402</v>
      </c>
      <c r="AR54" s="47">
        <v>41</v>
      </c>
      <c r="AS54" s="47">
        <v>37</v>
      </c>
      <c r="AT54" s="47">
        <v>32</v>
      </c>
      <c r="AU54" s="47">
        <v>34</v>
      </c>
      <c r="AV54" s="47">
        <v>43</v>
      </c>
      <c r="AW54" s="47">
        <v>32</v>
      </c>
      <c r="AX54" s="47">
        <v>17</v>
      </c>
      <c r="AY54" s="47">
        <v>58</v>
      </c>
      <c r="AZ54" s="47">
        <v>24</v>
      </c>
      <c r="BA54" s="47">
        <v>32</v>
      </c>
      <c r="BB54" s="47">
        <v>26</v>
      </c>
      <c r="BC54" s="47">
        <v>77</v>
      </c>
      <c r="BD54" s="47">
        <v>65</v>
      </c>
      <c r="BE54" s="47">
        <v>33</v>
      </c>
      <c r="BF54" s="47">
        <v>22</v>
      </c>
      <c r="BG54" s="47">
        <v>47</v>
      </c>
      <c r="BH54" s="47">
        <v>28</v>
      </c>
      <c r="BI54" s="47">
        <v>20</v>
      </c>
      <c r="BJ54" s="47">
        <v>31</v>
      </c>
      <c r="BK54" s="47">
        <v>27</v>
      </c>
      <c r="BL54" s="47">
        <v>18</v>
      </c>
      <c r="BM54" s="47">
        <v>6</v>
      </c>
      <c r="BN54" s="47">
        <v>39</v>
      </c>
      <c r="BO54" s="47">
        <v>50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72">
        <f>SUM(BD54:BO54)</f>
        <v>386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8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8"/>
      <c r="JO54" s="108"/>
      <c r="JP54" s="108"/>
      <c r="JQ54" s="108"/>
      <c r="JR54" s="108"/>
      <c r="JS54" s="108"/>
      <c r="JT54" s="108"/>
      <c r="JU54" s="108"/>
      <c r="JV54" s="108"/>
      <c r="JW54" s="108"/>
      <c r="JX54" s="108"/>
      <c r="JY54" s="108"/>
      <c r="JZ54" s="108"/>
      <c r="KA54" s="108"/>
      <c r="KB54" s="108"/>
      <c r="KC54" s="108"/>
      <c r="KD54" s="108"/>
      <c r="KE54" s="108"/>
      <c r="KF54" s="108"/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8"/>
      <c r="KU54" s="108"/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8"/>
      <c r="LJ54" s="108"/>
      <c r="LK54" s="108"/>
      <c r="LL54" s="108"/>
      <c r="LM54" s="108"/>
      <c r="LN54" s="108"/>
      <c r="LO54" s="108"/>
      <c r="LP54" s="108"/>
      <c r="LQ54" s="108"/>
    </row>
    <row r="55" spans="1:329" s="102" customFormat="1" x14ac:dyDescent="0.25">
      <c r="A55" s="37" t="s">
        <v>1141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>
        <v>5513</v>
      </c>
      <c r="AW55" s="47">
        <v>4205</v>
      </c>
      <c r="AX55" s="47">
        <v>1953</v>
      </c>
      <c r="AY55" s="47">
        <v>910</v>
      </c>
      <c r="AZ55" s="47">
        <v>1010</v>
      </c>
      <c r="BA55" s="47">
        <v>824</v>
      </c>
      <c r="BB55" s="47">
        <v>1328</v>
      </c>
      <c r="BC55" s="47">
        <v>1107</v>
      </c>
      <c r="BD55" s="47">
        <v>699</v>
      </c>
      <c r="BE55" s="47">
        <v>652</v>
      </c>
      <c r="BF55" s="47">
        <v>995</v>
      </c>
      <c r="BG55" s="47">
        <v>1224</v>
      </c>
      <c r="BH55" s="47">
        <v>1000</v>
      </c>
      <c r="BI55" s="47">
        <v>473</v>
      </c>
      <c r="BJ55" s="47">
        <v>448</v>
      </c>
      <c r="BK55" s="47">
        <v>315</v>
      </c>
      <c r="BL55" s="47">
        <v>491</v>
      </c>
      <c r="BM55" s="47">
        <v>720</v>
      </c>
      <c r="BN55" s="47">
        <v>576</v>
      </c>
      <c r="BO55" s="47">
        <v>726</v>
      </c>
      <c r="BP55" s="47">
        <v>472</v>
      </c>
      <c r="BQ55" s="47">
        <v>348</v>
      </c>
      <c r="BR55" s="47">
        <v>482</v>
      </c>
      <c r="BS55" s="47">
        <v>882</v>
      </c>
      <c r="BT55" s="47">
        <v>1211</v>
      </c>
      <c r="BU55" s="47">
        <v>419</v>
      </c>
      <c r="BV55" s="47">
        <v>331</v>
      </c>
      <c r="BW55" s="47">
        <v>209</v>
      </c>
      <c r="BX55" s="47">
        <v>164</v>
      </c>
      <c r="BY55" s="47">
        <v>143</v>
      </c>
      <c r="BZ55" s="47">
        <v>592</v>
      </c>
      <c r="CA55" s="47">
        <v>385</v>
      </c>
      <c r="CB55" s="47">
        <v>202</v>
      </c>
      <c r="CC55" s="47">
        <v>166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72">
        <f>SUM(CB55:CM55)</f>
        <v>368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  <c r="IW55" s="108"/>
      <c r="IX55" s="108"/>
      <c r="IY55" s="108"/>
      <c r="IZ55" s="108"/>
      <c r="JA55" s="108"/>
      <c r="JB55" s="108"/>
      <c r="JC55" s="108"/>
      <c r="JD55" s="108"/>
      <c r="JE55" s="108"/>
      <c r="JF55" s="108"/>
      <c r="JG55" s="108"/>
      <c r="JH55" s="108"/>
      <c r="JI55" s="108"/>
      <c r="JJ55" s="108"/>
      <c r="JK55" s="108"/>
      <c r="JL55" s="108"/>
      <c r="JM55" s="108"/>
      <c r="JN55" s="108"/>
      <c r="JO55" s="108"/>
      <c r="JP55" s="108"/>
      <c r="JQ55" s="108"/>
      <c r="JR55" s="108"/>
      <c r="JS55" s="108"/>
      <c r="JT55" s="108"/>
      <c r="JU55" s="108"/>
      <c r="JV55" s="108"/>
      <c r="JW55" s="108"/>
      <c r="JX55" s="108"/>
      <c r="JY55" s="108"/>
      <c r="JZ55" s="108"/>
      <c r="KA55" s="108"/>
      <c r="KB55" s="108"/>
      <c r="KC55" s="108"/>
      <c r="KD55" s="108"/>
      <c r="KE55" s="108"/>
      <c r="KF55" s="108"/>
      <c r="KG55" s="108"/>
      <c r="KH55" s="108"/>
      <c r="KI55" s="108"/>
      <c r="KJ55" s="108"/>
      <c r="KK55" s="108"/>
      <c r="KL55" s="108"/>
      <c r="KM55" s="108"/>
      <c r="KN55" s="108"/>
      <c r="KO55" s="108"/>
      <c r="KP55" s="108"/>
      <c r="KQ55" s="108"/>
      <c r="KR55" s="108"/>
      <c r="KS55" s="108"/>
      <c r="KT55" s="108"/>
      <c r="KU55" s="108"/>
      <c r="KV55" s="108"/>
      <c r="KW55" s="108"/>
      <c r="KX55" s="108"/>
      <c r="KY55" s="108"/>
      <c r="KZ55" s="108"/>
      <c r="LA55" s="108"/>
      <c r="LB55" s="108"/>
      <c r="LC55" s="108"/>
      <c r="LD55" s="108"/>
      <c r="LE55" s="108"/>
      <c r="LF55" s="108"/>
      <c r="LG55" s="108"/>
      <c r="LH55" s="108"/>
      <c r="LI55" s="108"/>
      <c r="LJ55" s="108"/>
      <c r="LK55" s="108"/>
      <c r="LL55" s="108"/>
      <c r="LM55" s="108"/>
      <c r="LN55" s="108"/>
      <c r="LO55" s="108"/>
      <c r="LP55" s="108"/>
      <c r="LQ55" s="108"/>
    </row>
    <row r="56" spans="1:329" s="39" customFormat="1" x14ac:dyDescent="0.25">
      <c r="A56" s="37" t="s">
        <v>1404</v>
      </c>
      <c r="B56" s="37">
        <v>2778</v>
      </c>
      <c r="C56" s="37">
        <v>2993</v>
      </c>
      <c r="D56" s="37">
        <v>6621</v>
      </c>
      <c r="E56" s="37">
        <v>7461</v>
      </c>
      <c r="F56" s="37">
        <v>6887</v>
      </c>
      <c r="G56" s="37">
        <v>4093</v>
      </c>
      <c r="H56" s="37"/>
      <c r="I56" s="37"/>
      <c r="J56" s="37">
        <v>4370</v>
      </c>
      <c r="K56" s="37">
        <v>5777</v>
      </c>
      <c r="L56" s="37">
        <v>9442</v>
      </c>
      <c r="M56" s="37">
        <v>7853</v>
      </c>
      <c r="N56" s="37">
        <v>6948</v>
      </c>
      <c r="O56" s="37">
        <v>8088</v>
      </c>
      <c r="P56" s="37">
        <v>7179</v>
      </c>
      <c r="Q56" s="37">
        <v>5835</v>
      </c>
      <c r="R56" s="37">
        <v>8144</v>
      </c>
      <c r="S56" s="37">
        <v>7325</v>
      </c>
      <c r="T56" s="37">
        <v>8110</v>
      </c>
      <c r="U56" s="47">
        <v>6245</v>
      </c>
      <c r="V56" s="47">
        <v>5461</v>
      </c>
      <c r="W56" s="47">
        <v>9123</v>
      </c>
      <c r="X56" s="47">
        <v>8253</v>
      </c>
      <c r="Y56" s="47">
        <v>7047</v>
      </c>
      <c r="Z56" s="47">
        <v>6882</v>
      </c>
      <c r="AA56" s="47">
        <v>5136</v>
      </c>
      <c r="AB56" s="47">
        <v>5550</v>
      </c>
      <c r="AC56" s="47">
        <v>4644</v>
      </c>
      <c r="AD56" s="47">
        <v>37998</v>
      </c>
      <c r="AE56" s="47">
        <v>6689</v>
      </c>
      <c r="AF56" s="47">
        <v>6604</v>
      </c>
      <c r="AG56" s="47">
        <v>5825</v>
      </c>
      <c r="AH56" s="47">
        <v>3963</v>
      </c>
      <c r="AI56" s="47">
        <v>3984</v>
      </c>
      <c r="AJ56" s="47">
        <v>2895</v>
      </c>
      <c r="AK56" s="47">
        <v>3844</v>
      </c>
      <c r="AL56" s="47">
        <v>4732</v>
      </c>
      <c r="AM56" s="47">
        <v>5149</v>
      </c>
      <c r="AN56" s="47">
        <v>4270</v>
      </c>
      <c r="AO56" s="47">
        <v>1925</v>
      </c>
      <c r="AP56" s="47">
        <v>4327</v>
      </c>
      <c r="AQ56" s="47">
        <v>4909</v>
      </c>
      <c r="AR56" s="47">
        <v>4933</v>
      </c>
      <c r="AS56" s="47">
        <v>4022</v>
      </c>
      <c r="AT56" s="47">
        <v>3581</v>
      </c>
      <c r="AU56" s="47">
        <v>2852</v>
      </c>
      <c r="AV56" s="47">
        <v>3331</v>
      </c>
      <c r="AW56" s="47">
        <v>3881</v>
      </c>
      <c r="AX56" s="47">
        <v>5592</v>
      </c>
      <c r="AY56" s="47">
        <v>4147</v>
      </c>
      <c r="AZ56" s="47">
        <v>3406</v>
      </c>
      <c r="BA56" s="47">
        <v>4109</v>
      </c>
      <c r="BB56" s="47">
        <v>3470</v>
      </c>
      <c r="BC56" s="47">
        <v>3000</v>
      </c>
      <c r="BD56" s="47">
        <v>4695</v>
      </c>
      <c r="BE56" s="47">
        <v>3254</v>
      </c>
      <c r="BF56" s="47">
        <v>3807</v>
      </c>
      <c r="BG56" s="47">
        <v>2566</v>
      </c>
      <c r="BH56" s="47">
        <v>2314</v>
      </c>
      <c r="BI56" s="47">
        <v>4389</v>
      </c>
      <c r="BJ56" s="47">
        <v>2312</v>
      </c>
      <c r="BK56" s="47">
        <v>2850</v>
      </c>
      <c r="BL56" s="47">
        <v>2273</v>
      </c>
      <c r="BM56" s="47">
        <v>5104</v>
      </c>
      <c r="BN56" s="47">
        <v>3125</v>
      </c>
      <c r="BO56" s="47">
        <v>2089</v>
      </c>
      <c r="BP56" s="47">
        <v>3618</v>
      </c>
      <c r="BQ56" s="47">
        <v>3411</v>
      </c>
      <c r="BR56" s="47">
        <v>1711</v>
      </c>
      <c r="BS56" s="47">
        <v>5079</v>
      </c>
      <c r="BT56" s="47">
        <v>8420</v>
      </c>
      <c r="BU56" s="47">
        <v>3111</v>
      </c>
      <c r="BV56" s="47">
        <v>2290</v>
      </c>
      <c r="BW56" s="47">
        <v>2528</v>
      </c>
      <c r="BX56" s="47">
        <v>2563</v>
      </c>
      <c r="BY56" s="47">
        <v>4304</v>
      </c>
      <c r="BZ56" s="47">
        <v>3128</v>
      </c>
      <c r="CA56" s="47">
        <v>3464</v>
      </c>
      <c r="CB56" s="47">
        <v>2044</v>
      </c>
      <c r="CC56" s="47">
        <v>2833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72">
        <f t="shared" ref="CN56:CN76" si="43">SUM(CB56:CM56)</f>
        <v>4877</v>
      </c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</row>
    <row r="57" spans="1:329" s="101" customFormat="1" x14ac:dyDescent="0.25">
      <c r="A57" s="37" t="s">
        <v>1246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119"/>
      <c r="X57" s="37"/>
      <c r="Y57" s="37"/>
      <c r="Z57" s="37"/>
      <c r="AA57" s="37"/>
      <c r="AB57" s="37"/>
      <c r="AC57" s="37"/>
      <c r="AD57" s="37"/>
      <c r="AE57" s="37"/>
      <c r="AF57" s="47">
        <v>181</v>
      </c>
      <c r="AG57" s="47">
        <v>1189</v>
      </c>
      <c r="AH57" s="47">
        <v>564</v>
      </c>
      <c r="AI57" s="47">
        <v>817</v>
      </c>
      <c r="AJ57" s="47">
        <v>1044</v>
      </c>
      <c r="AK57" s="47">
        <v>856</v>
      </c>
      <c r="AL57" s="47">
        <v>665</v>
      </c>
      <c r="AM57" s="47">
        <v>513</v>
      </c>
      <c r="AN57" s="47">
        <v>223</v>
      </c>
      <c r="AO57" s="47">
        <v>634</v>
      </c>
      <c r="AP57" s="47">
        <v>531</v>
      </c>
      <c r="AQ57" s="47">
        <v>937</v>
      </c>
      <c r="AR57" s="47">
        <v>608</v>
      </c>
      <c r="AS57" s="47">
        <v>677</v>
      </c>
      <c r="AT57" s="47">
        <v>746</v>
      </c>
      <c r="AU57" s="47">
        <v>568</v>
      </c>
      <c r="AV57" s="47">
        <v>489</v>
      </c>
      <c r="AW57" s="47">
        <v>546</v>
      </c>
      <c r="AX57" s="47">
        <v>428</v>
      </c>
      <c r="AY57" s="47">
        <v>419</v>
      </c>
      <c r="AZ57" s="47">
        <v>268</v>
      </c>
      <c r="BA57" s="47">
        <v>632</v>
      </c>
      <c r="BB57" s="47">
        <v>321</v>
      </c>
      <c r="BC57" s="47">
        <v>365</v>
      </c>
      <c r="BD57" s="47">
        <v>643</v>
      </c>
      <c r="BE57" s="47">
        <v>642</v>
      </c>
      <c r="BF57" s="47">
        <v>615</v>
      </c>
      <c r="BG57" s="47">
        <v>382</v>
      </c>
      <c r="BH57" s="47">
        <v>344</v>
      </c>
      <c r="BI57" s="47">
        <v>332</v>
      </c>
      <c r="BJ57" s="47">
        <v>370</v>
      </c>
      <c r="BK57" s="47">
        <v>351</v>
      </c>
      <c r="BL57" s="47">
        <v>192</v>
      </c>
      <c r="BM57" s="47">
        <v>185</v>
      </c>
      <c r="BN57" s="47">
        <v>110</v>
      </c>
      <c r="BO57" s="47">
        <v>225</v>
      </c>
      <c r="BP57" s="47">
        <v>241</v>
      </c>
      <c r="BQ57" s="47">
        <v>419</v>
      </c>
      <c r="BR57" s="47">
        <v>595</v>
      </c>
      <c r="BS57" s="47">
        <v>262</v>
      </c>
      <c r="BT57" s="47">
        <v>371</v>
      </c>
      <c r="BU57" s="47">
        <v>337</v>
      </c>
      <c r="BV57" s="47">
        <v>290</v>
      </c>
      <c r="BW57" s="47">
        <v>198</v>
      </c>
      <c r="BX57" s="47">
        <v>490</v>
      </c>
      <c r="BY57" s="47">
        <v>144</v>
      </c>
      <c r="BZ57" s="47">
        <v>8</v>
      </c>
      <c r="CA57" s="47">
        <v>5</v>
      </c>
      <c r="CB57" s="47">
        <v>2</v>
      </c>
      <c r="CC57" s="47">
        <v>0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72">
        <f t="shared" si="43"/>
        <v>2</v>
      </c>
      <c r="CO57" s="108"/>
    </row>
    <row r="58" spans="1:329" s="101" customFormat="1" x14ac:dyDescent="0.25">
      <c r="A58" s="37" t="s">
        <v>1260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119"/>
      <c r="X58" s="37"/>
      <c r="Y58" s="37"/>
      <c r="Z58" s="37"/>
      <c r="AA58" s="37"/>
      <c r="AB58" s="37"/>
      <c r="AC58" s="37"/>
      <c r="AD58" s="37"/>
      <c r="AE58" s="37"/>
      <c r="AF58" s="47"/>
      <c r="AG58" s="47"/>
      <c r="AH58" s="47"/>
      <c r="AI58" s="47"/>
      <c r="AJ58" s="47"/>
      <c r="AK58" s="47">
        <v>875</v>
      </c>
      <c r="AL58" s="47">
        <v>3190</v>
      </c>
      <c r="AM58" s="47">
        <v>2319</v>
      </c>
      <c r="AN58" s="47">
        <v>1782</v>
      </c>
      <c r="AO58" s="47">
        <v>1689</v>
      </c>
      <c r="AP58" s="47">
        <v>2870</v>
      </c>
      <c r="AQ58" s="47">
        <v>5099</v>
      </c>
      <c r="AR58" s="47">
        <v>2722</v>
      </c>
      <c r="AS58" s="47">
        <v>5358</v>
      </c>
      <c r="AT58" s="47">
        <v>2643</v>
      </c>
      <c r="AU58" s="47">
        <v>3556</v>
      </c>
      <c r="AV58" s="47">
        <v>4747</v>
      </c>
      <c r="AW58" s="47">
        <v>5405</v>
      </c>
      <c r="AX58" s="47">
        <v>4893</v>
      </c>
      <c r="AY58" s="47">
        <v>3542</v>
      </c>
      <c r="AZ58" s="47">
        <v>3172</v>
      </c>
      <c r="BA58" s="47">
        <v>2314</v>
      </c>
      <c r="BB58" s="47">
        <v>2224</v>
      </c>
      <c r="BC58" s="47">
        <v>5699</v>
      </c>
      <c r="BD58" s="47">
        <v>5785</v>
      </c>
      <c r="BE58" s="47">
        <v>5153</v>
      </c>
      <c r="BF58" s="47">
        <v>4245</v>
      </c>
      <c r="BG58" s="47">
        <v>5532</v>
      </c>
      <c r="BH58" s="47">
        <v>4882</v>
      </c>
      <c r="BI58" s="47">
        <v>4852</v>
      </c>
      <c r="BJ58" s="47">
        <v>3866</v>
      </c>
      <c r="BK58" s="47">
        <v>3892</v>
      </c>
      <c r="BL58" s="47">
        <v>2892</v>
      </c>
      <c r="BM58" s="47">
        <v>4092</v>
      </c>
      <c r="BN58" s="47">
        <v>4098</v>
      </c>
      <c r="BO58" s="47">
        <v>5168</v>
      </c>
      <c r="BP58" s="47">
        <v>4835</v>
      </c>
      <c r="BQ58" s="47">
        <v>4299</v>
      </c>
      <c r="BR58" s="47">
        <v>3426</v>
      </c>
      <c r="BS58" s="47">
        <v>4368</v>
      </c>
      <c r="BT58" s="47">
        <v>4573</v>
      </c>
      <c r="BU58" s="47">
        <v>4694</v>
      </c>
      <c r="BV58" s="47">
        <v>4964</v>
      </c>
      <c r="BW58" s="47">
        <v>3915</v>
      </c>
      <c r="BX58" s="47">
        <v>4057</v>
      </c>
      <c r="BY58" s="47">
        <v>2575</v>
      </c>
      <c r="BZ58" s="47">
        <v>2388</v>
      </c>
      <c r="CA58" s="47">
        <v>4536</v>
      </c>
      <c r="CB58" s="47">
        <v>4681</v>
      </c>
      <c r="CC58" s="47">
        <v>4396</v>
      </c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72">
        <f t="shared" si="43"/>
        <v>9077</v>
      </c>
    </row>
    <row r="59" spans="1:329" s="39" customFormat="1" x14ac:dyDescent="0.25">
      <c r="A59" s="37" t="s">
        <v>1355</v>
      </c>
      <c r="B59" s="37"/>
      <c r="C59" s="37"/>
      <c r="D59" s="37"/>
      <c r="E59" s="37"/>
      <c r="F59" s="37"/>
      <c r="G59" s="37"/>
      <c r="H59" s="37"/>
      <c r="I59" s="37"/>
      <c r="J59" s="37">
        <v>6</v>
      </c>
      <c r="K59" s="37"/>
      <c r="L59" s="37">
        <v>10</v>
      </c>
      <c r="M59" s="37">
        <v>293</v>
      </c>
      <c r="N59" s="37">
        <v>314</v>
      </c>
      <c r="O59" s="37">
        <v>337</v>
      </c>
      <c r="P59" s="37">
        <v>753</v>
      </c>
      <c r="Q59" s="37">
        <v>808</v>
      </c>
      <c r="R59" s="37">
        <v>1775</v>
      </c>
      <c r="S59" s="37">
        <v>1307</v>
      </c>
      <c r="T59" s="37">
        <v>1655</v>
      </c>
      <c r="U59" s="47">
        <v>1701</v>
      </c>
      <c r="V59" s="47">
        <v>3294</v>
      </c>
      <c r="W59" s="47">
        <v>2602</v>
      </c>
      <c r="X59" s="47">
        <v>3516</v>
      </c>
      <c r="Y59" s="47">
        <v>2657</v>
      </c>
      <c r="Z59" s="47">
        <v>2119</v>
      </c>
      <c r="AA59" s="47">
        <v>2804</v>
      </c>
      <c r="AB59" s="47">
        <v>2152</v>
      </c>
      <c r="AC59" s="47">
        <v>2244</v>
      </c>
      <c r="AD59" s="47">
        <v>2258</v>
      </c>
      <c r="AE59" s="47">
        <v>1886</v>
      </c>
      <c r="AF59" s="47">
        <v>2446</v>
      </c>
      <c r="AG59" s="47">
        <v>2492</v>
      </c>
      <c r="AH59" s="47">
        <v>1776</v>
      </c>
      <c r="AI59" s="47">
        <v>2147</v>
      </c>
      <c r="AJ59" s="47">
        <v>2294</v>
      </c>
      <c r="AK59" s="47">
        <v>2698</v>
      </c>
      <c r="AL59" s="47">
        <v>2572</v>
      </c>
      <c r="AM59" s="47">
        <v>1897</v>
      </c>
      <c r="AN59" s="47">
        <v>1434</v>
      </c>
      <c r="AO59" s="47">
        <v>1865</v>
      </c>
      <c r="AP59" s="47">
        <v>1819</v>
      </c>
      <c r="AQ59" s="47">
        <v>1813</v>
      </c>
      <c r="AR59" s="47">
        <v>1425</v>
      </c>
      <c r="AS59" s="47">
        <v>1510</v>
      </c>
      <c r="AT59" s="47">
        <v>1216</v>
      </c>
      <c r="AU59" s="47">
        <v>1758</v>
      </c>
      <c r="AV59" s="47">
        <v>1945</v>
      </c>
      <c r="AW59" s="47">
        <v>2014</v>
      </c>
      <c r="AX59" s="47">
        <v>1867</v>
      </c>
      <c r="AY59" s="47">
        <v>2062</v>
      </c>
      <c r="AZ59" s="47">
        <v>2744</v>
      </c>
      <c r="BA59" s="47">
        <v>1765</v>
      </c>
      <c r="BB59" s="47">
        <v>2199</v>
      </c>
      <c r="BC59" s="47">
        <v>1289</v>
      </c>
      <c r="BD59" s="47">
        <v>1946</v>
      </c>
      <c r="BE59" s="47">
        <v>1771</v>
      </c>
      <c r="BF59" s="47">
        <v>1539</v>
      </c>
      <c r="BG59" s="47">
        <v>1811</v>
      </c>
      <c r="BH59" s="47">
        <v>1815</v>
      </c>
      <c r="BI59" s="47">
        <v>2666</v>
      </c>
      <c r="BJ59" s="47">
        <v>2430</v>
      </c>
      <c r="BK59" s="47">
        <v>1858</v>
      </c>
      <c r="BL59" s="47">
        <v>2153</v>
      </c>
      <c r="BM59" s="47">
        <v>2820</v>
      </c>
      <c r="BN59" s="47">
        <v>1382</v>
      </c>
      <c r="BO59" s="47">
        <v>1568</v>
      </c>
      <c r="BP59" s="47">
        <v>1638</v>
      </c>
      <c r="BQ59" s="47">
        <v>1317</v>
      </c>
      <c r="BR59" s="47">
        <v>156</v>
      </c>
      <c r="BS59" s="47">
        <v>1645</v>
      </c>
      <c r="BT59" s="47">
        <v>1708</v>
      </c>
      <c r="BU59" s="47">
        <v>2169</v>
      </c>
      <c r="BV59" s="47">
        <v>2121</v>
      </c>
      <c r="BW59" s="47">
        <v>1600</v>
      </c>
      <c r="BX59" s="47">
        <v>1497</v>
      </c>
      <c r="BY59" s="47">
        <v>1858</v>
      </c>
      <c r="BZ59" s="47">
        <v>1609</v>
      </c>
      <c r="CA59" s="47">
        <v>1523</v>
      </c>
      <c r="CB59" s="47">
        <v>1222</v>
      </c>
      <c r="CC59" s="47">
        <v>1375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72">
        <f t="shared" si="43"/>
        <v>2597</v>
      </c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</row>
    <row r="60" spans="1:329" s="39" customFormat="1" x14ac:dyDescent="0.25">
      <c r="A60" s="37" t="s">
        <v>902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>
        <v>693</v>
      </c>
      <c r="BL60" s="47">
        <v>378</v>
      </c>
      <c r="BM60" s="47">
        <v>991</v>
      </c>
      <c r="BN60" s="47">
        <v>501</v>
      </c>
      <c r="BO60" s="47">
        <v>1147</v>
      </c>
      <c r="BP60" s="47">
        <v>1557</v>
      </c>
      <c r="BQ60" s="47">
        <v>1775</v>
      </c>
      <c r="BR60" s="47">
        <v>59</v>
      </c>
      <c r="BS60" s="47">
        <v>9370</v>
      </c>
      <c r="BT60" s="47">
        <v>1692</v>
      </c>
      <c r="BU60" s="47">
        <v>1910</v>
      </c>
      <c r="BV60" s="47">
        <v>14004</v>
      </c>
      <c r="BW60" s="47">
        <v>2290</v>
      </c>
      <c r="BX60" s="47">
        <v>1929</v>
      </c>
      <c r="BY60" s="47">
        <v>2190</v>
      </c>
      <c r="BZ60" s="47">
        <v>4105</v>
      </c>
      <c r="CA60" s="47">
        <v>2162</v>
      </c>
      <c r="CB60" s="47">
        <v>4021</v>
      </c>
      <c r="CC60" s="47">
        <v>2098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72">
        <f t="shared" si="43"/>
        <v>6119</v>
      </c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</row>
    <row r="61" spans="1:329" s="39" customFormat="1" hidden="1" x14ac:dyDescent="0.25">
      <c r="A61" s="37" t="s">
        <v>1406</v>
      </c>
      <c r="B61" s="37"/>
      <c r="C61" s="37"/>
      <c r="D61" s="37"/>
      <c r="E61" s="37"/>
      <c r="F61" s="37"/>
      <c r="G61" s="37"/>
      <c r="H61" s="37"/>
      <c r="I61" s="37"/>
      <c r="J61" s="37">
        <v>653</v>
      </c>
      <c r="K61" s="37">
        <v>813</v>
      </c>
      <c r="L61" s="37">
        <v>1069</v>
      </c>
      <c r="M61" s="37">
        <v>1551</v>
      </c>
      <c r="N61" s="37">
        <v>1133</v>
      </c>
      <c r="O61" s="37">
        <v>1261</v>
      </c>
      <c r="P61" s="37">
        <v>559</v>
      </c>
      <c r="Q61" s="37">
        <v>591</v>
      </c>
      <c r="R61" s="37">
        <v>506</v>
      </c>
      <c r="S61" s="37">
        <v>819</v>
      </c>
      <c r="T61" s="37">
        <v>1396</v>
      </c>
      <c r="U61" s="47">
        <v>1076</v>
      </c>
      <c r="V61" s="37">
        <v>904</v>
      </c>
      <c r="W61" s="121" t="s">
        <v>1443</v>
      </c>
      <c r="X61" s="47">
        <v>1169</v>
      </c>
      <c r="Y61" s="47">
        <v>1484</v>
      </c>
      <c r="Z61" s="47">
        <v>1027</v>
      </c>
      <c r="AA61" s="47">
        <v>857</v>
      </c>
      <c r="AB61" s="47">
        <v>415</v>
      </c>
      <c r="AC61" s="47">
        <v>300</v>
      </c>
      <c r="AD61" s="47">
        <v>476</v>
      </c>
      <c r="AE61" s="47">
        <v>678</v>
      </c>
      <c r="AF61" s="47">
        <v>785</v>
      </c>
      <c r="AG61" s="47">
        <v>836</v>
      </c>
      <c r="AH61" s="47">
        <v>671</v>
      </c>
      <c r="AI61" s="47">
        <v>712</v>
      </c>
      <c r="AJ61" s="47">
        <v>750</v>
      </c>
      <c r="AK61" s="47">
        <v>688</v>
      </c>
      <c r="AL61" s="47">
        <v>661</v>
      </c>
      <c r="AM61" s="47">
        <v>418</v>
      </c>
      <c r="AN61" s="47">
        <v>265</v>
      </c>
      <c r="AO61" s="47">
        <v>0</v>
      </c>
      <c r="AP61" s="47">
        <v>0</v>
      </c>
      <c r="AQ61" s="47">
        <v>0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72">
        <f t="shared" si="43"/>
        <v>0</v>
      </c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</row>
    <row r="62" spans="1:329" s="39" customFormat="1" hidden="1" x14ac:dyDescent="0.25">
      <c r="A62" s="37" t="s">
        <v>1190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47"/>
      <c r="V62" s="37"/>
      <c r="W62" s="121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>
        <v>291</v>
      </c>
      <c r="AU62" s="47">
        <v>2225</v>
      </c>
      <c r="AV62" s="47">
        <v>683</v>
      </c>
      <c r="AW62" s="47">
        <v>354</v>
      </c>
      <c r="AX62" s="47">
        <v>296</v>
      </c>
      <c r="AY62" s="47">
        <v>213</v>
      </c>
      <c r="AZ62" s="47">
        <v>211</v>
      </c>
      <c r="BA62" s="47">
        <v>166</v>
      </c>
      <c r="BB62" s="47">
        <v>36</v>
      </c>
      <c r="BC62" s="47">
        <v>6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72">
        <f t="shared" si="43"/>
        <v>0</v>
      </c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</row>
    <row r="63" spans="1:329" s="39" customFormat="1" x14ac:dyDescent="0.25">
      <c r="A63" s="37" t="s">
        <v>820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47"/>
      <c r="V63" s="37"/>
      <c r="W63" s="121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>
        <v>168</v>
      </c>
      <c r="BO63" s="47">
        <v>69</v>
      </c>
      <c r="BP63" s="47">
        <v>163</v>
      </c>
      <c r="BQ63" s="47">
        <v>474</v>
      </c>
      <c r="BR63" s="47">
        <v>87</v>
      </c>
      <c r="BS63" s="47">
        <v>7093</v>
      </c>
      <c r="BT63" s="47">
        <v>3281</v>
      </c>
      <c r="BU63" s="47">
        <v>803</v>
      </c>
      <c r="BV63" s="47">
        <v>818</v>
      </c>
      <c r="BW63" s="47">
        <v>1171</v>
      </c>
      <c r="BX63" s="47">
        <v>1026</v>
      </c>
      <c r="BY63" s="47">
        <v>1011</v>
      </c>
      <c r="BZ63" s="47">
        <v>863</v>
      </c>
      <c r="CA63" s="47">
        <v>3067</v>
      </c>
      <c r="CB63" s="47">
        <v>2395</v>
      </c>
      <c r="CC63" s="47">
        <v>1886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72">
        <f t="shared" si="43"/>
        <v>4281</v>
      </c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</row>
    <row r="64" spans="1:329" s="39" customFormat="1" x14ac:dyDescent="0.25">
      <c r="A64" s="85" t="s">
        <v>1184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47"/>
      <c r="V64" s="37"/>
      <c r="W64" s="121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>
        <v>907</v>
      </c>
      <c r="AO64" s="47">
        <v>2135</v>
      </c>
      <c r="AP64" s="47">
        <v>5990</v>
      </c>
      <c r="AQ64" s="47">
        <v>3813</v>
      </c>
      <c r="AR64" s="47">
        <v>2440</v>
      </c>
      <c r="AS64" s="47">
        <v>3064</v>
      </c>
      <c r="AT64" s="47">
        <v>2808</v>
      </c>
      <c r="AU64" s="47">
        <v>3756</v>
      </c>
      <c r="AV64" s="47">
        <v>4890</v>
      </c>
      <c r="AW64" s="47">
        <v>4476</v>
      </c>
      <c r="AX64" s="47">
        <v>6079</v>
      </c>
      <c r="AY64" s="47">
        <v>5006</v>
      </c>
      <c r="AZ64" s="47">
        <v>7174</v>
      </c>
      <c r="BA64" s="47">
        <v>5329</v>
      </c>
      <c r="BB64" s="47">
        <v>6900</v>
      </c>
      <c r="BC64" s="47">
        <v>6625</v>
      </c>
      <c r="BD64" s="47">
        <v>7713</v>
      </c>
      <c r="BE64" s="47">
        <v>8303</v>
      </c>
      <c r="BF64" s="47">
        <v>6729</v>
      </c>
      <c r="BG64" s="47">
        <v>10024</v>
      </c>
      <c r="BH64" s="47">
        <v>8433</v>
      </c>
      <c r="BI64" s="47">
        <v>8141</v>
      </c>
      <c r="BJ64" s="47">
        <v>14258</v>
      </c>
      <c r="BK64" s="47">
        <v>13695</v>
      </c>
      <c r="BL64" s="47">
        <v>7080</v>
      </c>
      <c r="BM64" s="47">
        <v>10006</v>
      </c>
      <c r="BN64" s="47">
        <v>10732</v>
      </c>
      <c r="BO64" s="47">
        <v>7576</v>
      </c>
      <c r="BP64" s="47">
        <v>10714</v>
      </c>
      <c r="BQ64" s="47">
        <v>9840</v>
      </c>
      <c r="BR64" s="47">
        <v>12311</v>
      </c>
      <c r="BS64" s="47">
        <v>12979</v>
      </c>
      <c r="BT64" s="47">
        <v>11463</v>
      </c>
      <c r="BU64" s="47">
        <v>13799</v>
      </c>
      <c r="BV64" s="47">
        <v>29996</v>
      </c>
      <c r="BW64" s="47">
        <v>18233</v>
      </c>
      <c r="BX64" s="47">
        <v>16226</v>
      </c>
      <c r="BY64" s="47">
        <v>9228</v>
      </c>
      <c r="BZ64" s="47">
        <v>20618</v>
      </c>
      <c r="CA64" s="47">
        <v>11218</v>
      </c>
      <c r="CB64" s="47">
        <v>17981</v>
      </c>
      <c r="CC64" s="47">
        <v>14360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72">
        <f t="shared" si="43"/>
        <v>32341</v>
      </c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</row>
    <row r="65" spans="1:213" s="39" customFormat="1" x14ac:dyDescent="0.25">
      <c r="A65" s="37" t="s">
        <v>1405</v>
      </c>
      <c r="B65" s="37"/>
      <c r="C65" s="37"/>
      <c r="D65" s="37"/>
      <c r="E65" s="37"/>
      <c r="F65" s="37"/>
      <c r="G65" s="37"/>
      <c r="H65" s="37"/>
      <c r="I65" s="37"/>
      <c r="J65" s="37">
        <v>8957</v>
      </c>
      <c r="K65" s="37">
        <v>10147</v>
      </c>
      <c r="L65" s="37">
        <v>10626</v>
      </c>
      <c r="M65" s="37">
        <v>11225</v>
      </c>
      <c r="N65" s="37">
        <v>11854</v>
      </c>
      <c r="O65" s="37">
        <v>12988</v>
      </c>
      <c r="P65" s="37">
        <v>15257</v>
      </c>
      <c r="Q65" s="37">
        <v>10446</v>
      </c>
      <c r="R65" s="37">
        <v>9528</v>
      </c>
      <c r="S65" s="37">
        <v>9995</v>
      </c>
      <c r="T65" s="37">
        <v>11624</v>
      </c>
      <c r="U65" s="47">
        <v>11608</v>
      </c>
      <c r="V65" s="47">
        <v>10037</v>
      </c>
      <c r="W65" s="120">
        <v>15229</v>
      </c>
      <c r="X65" s="47">
        <v>10723</v>
      </c>
      <c r="Y65" s="47">
        <v>17638</v>
      </c>
      <c r="Z65" s="47">
        <v>21739</v>
      </c>
      <c r="AA65" s="47">
        <v>11304</v>
      </c>
      <c r="AB65" s="47">
        <v>10524</v>
      </c>
      <c r="AC65" s="47">
        <v>9789</v>
      </c>
      <c r="AD65" s="47">
        <v>9776</v>
      </c>
      <c r="AE65" s="47">
        <v>10308</v>
      </c>
      <c r="AF65" s="47">
        <v>9884</v>
      </c>
      <c r="AG65" s="47">
        <v>8019</v>
      </c>
      <c r="AH65" s="47">
        <v>7540</v>
      </c>
      <c r="AI65" s="47">
        <v>8925</v>
      </c>
      <c r="AJ65" s="47">
        <v>9231</v>
      </c>
      <c r="AK65" s="47">
        <v>9561</v>
      </c>
      <c r="AL65" s="47">
        <v>9186</v>
      </c>
      <c r="AM65" s="47">
        <v>8382</v>
      </c>
      <c r="AN65" s="47">
        <v>5617</v>
      </c>
      <c r="AO65" s="47">
        <v>8066</v>
      </c>
      <c r="AP65" s="47">
        <v>10029</v>
      </c>
      <c r="AQ65" s="47">
        <v>8151</v>
      </c>
      <c r="AR65" s="47">
        <v>8879</v>
      </c>
      <c r="AS65" s="47">
        <v>8064</v>
      </c>
      <c r="AT65" s="47">
        <v>6036</v>
      </c>
      <c r="AU65" s="47">
        <v>7003</v>
      </c>
      <c r="AV65" s="47">
        <v>7957</v>
      </c>
      <c r="AW65" s="47">
        <v>7371</v>
      </c>
      <c r="AX65" s="47">
        <v>7104</v>
      </c>
      <c r="AY65" s="47">
        <v>6807</v>
      </c>
      <c r="AZ65" s="47">
        <v>6190</v>
      </c>
      <c r="BA65" s="47">
        <v>5929</v>
      </c>
      <c r="BB65" s="47">
        <v>6192</v>
      </c>
      <c r="BC65" s="47">
        <v>5747</v>
      </c>
      <c r="BD65" s="47">
        <v>6238</v>
      </c>
      <c r="BE65" s="47">
        <v>8912</v>
      </c>
      <c r="BF65" s="47">
        <v>6042</v>
      </c>
      <c r="BG65" s="47">
        <v>8058</v>
      </c>
      <c r="BH65" s="47">
        <v>7348</v>
      </c>
      <c r="BI65" s="47">
        <v>7634</v>
      </c>
      <c r="BJ65" s="47">
        <v>9522</v>
      </c>
      <c r="BK65" s="47">
        <v>5654</v>
      </c>
      <c r="BL65" s="47">
        <v>4167</v>
      </c>
      <c r="BM65" s="47">
        <v>9311</v>
      </c>
      <c r="BN65" s="47">
        <v>6433</v>
      </c>
      <c r="BO65" s="47">
        <v>6018</v>
      </c>
      <c r="BP65" s="47">
        <v>6907</v>
      </c>
      <c r="BQ65" s="47">
        <v>3869</v>
      </c>
      <c r="BR65" s="47">
        <v>3303</v>
      </c>
      <c r="BS65" s="47">
        <v>3378</v>
      </c>
      <c r="BT65" s="47">
        <v>4568</v>
      </c>
      <c r="BU65" s="47">
        <v>3950</v>
      </c>
      <c r="BV65" s="47">
        <v>3311</v>
      </c>
      <c r="BW65" s="47">
        <v>3632</v>
      </c>
      <c r="BX65" s="47">
        <v>4472</v>
      </c>
      <c r="BY65" s="47">
        <v>5661</v>
      </c>
      <c r="BZ65" s="47">
        <v>5155</v>
      </c>
      <c r="CA65" s="47">
        <v>5972</v>
      </c>
      <c r="CB65" s="47">
        <v>3361</v>
      </c>
      <c r="CC65" s="47">
        <v>2674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72">
        <f t="shared" si="43"/>
        <v>6035</v>
      </c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</row>
    <row r="66" spans="1:213" s="39" customFormat="1" x14ac:dyDescent="0.25">
      <c r="A66" s="37" t="s">
        <v>1131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47"/>
      <c r="V66" s="47"/>
      <c r="W66" s="120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>
        <v>78</v>
      </c>
      <c r="BW66" s="47">
        <v>715</v>
      </c>
      <c r="BX66" s="47">
        <v>415</v>
      </c>
      <c r="BY66" s="47">
        <v>1823</v>
      </c>
      <c r="BZ66" s="47">
        <v>1031</v>
      </c>
      <c r="CA66" s="47">
        <v>529</v>
      </c>
      <c r="CB66" s="47">
        <v>797</v>
      </c>
      <c r="CC66" s="47">
        <v>745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72">
        <f t="shared" si="43"/>
        <v>1542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</row>
    <row r="67" spans="1:213" s="39" customFormat="1" x14ac:dyDescent="0.25">
      <c r="A67" s="37" t="s">
        <v>1408</v>
      </c>
      <c r="B67" s="37"/>
      <c r="C67" s="37"/>
      <c r="D67" s="37"/>
      <c r="E67" s="37"/>
      <c r="F67" s="37"/>
      <c r="G67" s="37"/>
      <c r="H67" s="37"/>
      <c r="I67" s="37"/>
      <c r="J67" s="37">
        <v>432</v>
      </c>
      <c r="K67" s="37">
        <v>540</v>
      </c>
      <c r="L67" s="37">
        <v>628</v>
      </c>
      <c r="M67" s="37">
        <v>663</v>
      </c>
      <c r="N67" s="37">
        <v>810</v>
      </c>
      <c r="O67" s="37">
        <v>1507</v>
      </c>
      <c r="P67" s="37">
        <v>3321</v>
      </c>
      <c r="Q67" s="37">
        <v>863</v>
      </c>
      <c r="R67" s="37">
        <v>1401</v>
      </c>
      <c r="S67" s="37">
        <v>1354</v>
      </c>
      <c r="T67" s="37">
        <v>907</v>
      </c>
      <c r="U67" s="37">
        <v>751</v>
      </c>
      <c r="V67" s="37">
        <v>905</v>
      </c>
      <c r="W67" s="120">
        <v>1069</v>
      </c>
      <c r="X67" s="47">
        <v>1366</v>
      </c>
      <c r="Y67" s="47">
        <v>1002</v>
      </c>
      <c r="Z67" s="47">
        <v>1134</v>
      </c>
      <c r="AA67" s="47">
        <v>835</v>
      </c>
      <c r="AB67" s="47">
        <v>765</v>
      </c>
      <c r="AC67" s="47">
        <v>1018</v>
      </c>
      <c r="AD67" s="47">
        <v>1178</v>
      </c>
      <c r="AE67" s="47">
        <v>2628</v>
      </c>
      <c r="AF67" s="47">
        <v>97110</v>
      </c>
      <c r="AG67" s="47">
        <v>5552</v>
      </c>
      <c r="AH67" s="47">
        <v>2625</v>
      </c>
      <c r="AI67" s="47">
        <v>3823</v>
      </c>
      <c r="AJ67" s="47">
        <v>3212</v>
      </c>
      <c r="AK67" s="47">
        <v>3538</v>
      </c>
      <c r="AL67" s="47">
        <v>2621</v>
      </c>
      <c r="AM67" s="47">
        <v>60</v>
      </c>
      <c r="AN67" s="47">
        <v>1642</v>
      </c>
      <c r="AO67" s="47">
        <v>2260</v>
      </c>
      <c r="AP67" s="47">
        <v>2200</v>
      </c>
      <c r="AQ67" s="47">
        <v>1505</v>
      </c>
      <c r="AR67" s="47">
        <v>1279</v>
      </c>
      <c r="AS67" s="47">
        <v>1782</v>
      </c>
      <c r="AT67" s="47">
        <v>803</v>
      </c>
      <c r="AU67" s="47">
        <v>1240</v>
      </c>
      <c r="AV67" s="47">
        <v>1129</v>
      </c>
      <c r="AW67" s="47">
        <v>1616</v>
      </c>
      <c r="AX67" s="47">
        <v>2019</v>
      </c>
      <c r="AY67" s="47">
        <v>1527</v>
      </c>
      <c r="AZ67" s="47">
        <v>1151</v>
      </c>
      <c r="BA67" s="47">
        <v>1111</v>
      </c>
      <c r="BB67" s="47">
        <v>966</v>
      </c>
      <c r="BC67" s="47">
        <v>1271</v>
      </c>
      <c r="BD67" s="47">
        <v>1241</v>
      </c>
      <c r="BE67" s="47">
        <v>1720</v>
      </c>
      <c r="BF67" s="47">
        <v>1623</v>
      </c>
      <c r="BG67" s="47">
        <v>1810</v>
      </c>
      <c r="BH67" s="47">
        <v>1642</v>
      </c>
      <c r="BI67" s="47">
        <v>2327</v>
      </c>
      <c r="BJ67" s="47">
        <v>1678</v>
      </c>
      <c r="BK67" s="47">
        <v>1136</v>
      </c>
      <c r="BL67" s="47">
        <v>1197</v>
      </c>
      <c r="BM67" s="47">
        <v>1475</v>
      </c>
      <c r="BN67" s="47">
        <v>1350</v>
      </c>
      <c r="BO67" s="47">
        <v>1207</v>
      </c>
      <c r="BP67" s="47">
        <v>783</v>
      </c>
      <c r="BQ67" s="47">
        <v>1140</v>
      </c>
      <c r="BR67" s="47">
        <v>1011</v>
      </c>
      <c r="BS67" s="47">
        <v>1166</v>
      </c>
      <c r="BT67" s="47">
        <v>1461</v>
      </c>
      <c r="BU67" s="47">
        <v>1319</v>
      </c>
      <c r="BV67" s="47">
        <v>892</v>
      </c>
      <c r="BW67" s="47">
        <v>958</v>
      </c>
      <c r="BX67" s="47">
        <v>855</v>
      </c>
      <c r="BY67" s="47">
        <v>828</v>
      </c>
      <c r="BZ67" s="47">
        <v>976</v>
      </c>
      <c r="CA67" s="47">
        <v>1069</v>
      </c>
      <c r="CB67" s="47">
        <v>1007</v>
      </c>
      <c r="CC67" s="47">
        <v>950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72">
        <f t="shared" si="43"/>
        <v>1957</v>
      </c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</row>
    <row r="68" spans="1:213" s="39" customFormat="1" hidden="1" x14ac:dyDescent="0.25">
      <c r="A68" s="37" t="s">
        <v>1131</v>
      </c>
      <c r="B68" s="37"/>
      <c r="C68" s="37"/>
      <c r="D68" s="37"/>
      <c r="E68" s="37"/>
      <c r="F68" s="37"/>
      <c r="G68" s="37"/>
      <c r="H68" s="37"/>
      <c r="I68" s="37"/>
      <c r="J68" s="37">
        <v>135</v>
      </c>
      <c r="K68" s="37">
        <v>186</v>
      </c>
      <c r="L68" s="37">
        <v>175</v>
      </c>
      <c r="M68" s="37">
        <v>258</v>
      </c>
      <c r="N68" s="37">
        <v>284</v>
      </c>
      <c r="O68" s="37">
        <v>375</v>
      </c>
      <c r="P68" s="37">
        <v>380</v>
      </c>
      <c r="Q68" s="37">
        <v>121</v>
      </c>
      <c r="R68" s="37">
        <v>98</v>
      </c>
      <c r="S68" s="37">
        <v>84</v>
      </c>
      <c r="T68" s="37">
        <v>205</v>
      </c>
      <c r="U68" s="37">
        <v>140</v>
      </c>
      <c r="V68" s="37">
        <v>102</v>
      </c>
      <c r="W68" s="37">
        <v>137</v>
      </c>
      <c r="X68" s="37">
        <v>211</v>
      </c>
      <c r="Y68" s="37">
        <v>137</v>
      </c>
      <c r="Z68" s="37">
        <v>158</v>
      </c>
      <c r="AA68" s="37">
        <v>130</v>
      </c>
      <c r="AB68" s="37">
        <v>53</v>
      </c>
      <c r="AC68" s="37">
        <v>104</v>
      </c>
      <c r="AD68" s="37">
        <v>53</v>
      </c>
      <c r="AE68" s="37">
        <v>227</v>
      </c>
      <c r="AF68" s="47">
        <v>193</v>
      </c>
      <c r="AG68" s="47">
        <v>173</v>
      </c>
      <c r="AH68" s="47">
        <v>99</v>
      </c>
      <c r="AI68" s="47">
        <v>97</v>
      </c>
      <c r="AJ68" s="47">
        <v>150</v>
      </c>
      <c r="AK68" s="47">
        <v>120</v>
      </c>
      <c r="AL68" s="47">
        <v>105</v>
      </c>
      <c r="AM68" s="47">
        <v>127</v>
      </c>
      <c r="AN68" s="47">
        <v>19</v>
      </c>
      <c r="AO68" s="47">
        <v>0</v>
      </c>
      <c r="AP68" s="47">
        <v>0</v>
      </c>
      <c r="AQ68" s="47">
        <v>0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72">
        <f t="shared" si="43"/>
        <v>0</v>
      </c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</row>
    <row r="69" spans="1:213" s="39" customFormat="1" x14ac:dyDescent="0.25">
      <c r="A69" s="37" t="s">
        <v>1042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47"/>
      <c r="AG69" s="47"/>
      <c r="AH69" s="47"/>
      <c r="AI69" s="47"/>
      <c r="AJ69" s="47"/>
      <c r="AK69" s="47"/>
      <c r="AL69" s="47"/>
      <c r="AM69" s="47">
        <v>327</v>
      </c>
      <c r="AN69" s="47">
        <v>203</v>
      </c>
      <c r="AO69" s="47">
        <v>694</v>
      </c>
      <c r="AP69" s="47">
        <v>2211</v>
      </c>
      <c r="AQ69" s="47">
        <v>933</v>
      </c>
      <c r="AR69" s="47">
        <v>587</v>
      </c>
      <c r="AS69" s="47">
        <v>1133</v>
      </c>
      <c r="AT69" s="47">
        <v>678</v>
      </c>
      <c r="AU69" s="47">
        <v>1162</v>
      </c>
      <c r="AV69" s="47">
        <v>1533</v>
      </c>
      <c r="AW69" s="47">
        <v>1700</v>
      </c>
      <c r="AX69" s="47">
        <v>1904</v>
      </c>
      <c r="AY69" s="47">
        <v>1497</v>
      </c>
      <c r="AZ69" s="47">
        <v>1340</v>
      </c>
      <c r="BA69" s="47">
        <v>1368</v>
      </c>
      <c r="BB69" s="47">
        <v>1229</v>
      </c>
      <c r="BC69" s="47">
        <v>1846</v>
      </c>
      <c r="BD69" s="47">
        <v>2277</v>
      </c>
      <c r="BE69" s="47">
        <v>2816</v>
      </c>
      <c r="BF69" s="47">
        <v>2795</v>
      </c>
      <c r="BG69" s="47">
        <v>2827</v>
      </c>
      <c r="BH69" s="47">
        <v>6338</v>
      </c>
      <c r="BI69" s="47">
        <v>3823</v>
      </c>
      <c r="BJ69" s="47">
        <v>2604</v>
      </c>
      <c r="BK69" s="47">
        <v>2695</v>
      </c>
      <c r="BL69" s="47">
        <v>2802</v>
      </c>
      <c r="BM69" s="47">
        <v>2188</v>
      </c>
      <c r="BN69" s="47">
        <v>2629</v>
      </c>
      <c r="BO69" s="47">
        <v>1645</v>
      </c>
      <c r="BP69" s="47">
        <v>3459</v>
      </c>
      <c r="BQ69" s="47">
        <v>4337</v>
      </c>
      <c r="BR69" s="47">
        <v>2973</v>
      </c>
      <c r="BS69" s="47">
        <v>6231</v>
      </c>
      <c r="BT69" s="47">
        <v>7363</v>
      </c>
      <c r="BU69" s="47">
        <v>4460</v>
      </c>
      <c r="BV69" s="47">
        <v>3282</v>
      </c>
      <c r="BW69" s="47">
        <v>5608</v>
      </c>
      <c r="BX69" s="47">
        <v>3769</v>
      </c>
      <c r="BY69" s="47">
        <v>2466</v>
      </c>
      <c r="BZ69" s="47">
        <v>3905</v>
      </c>
      <c r="CA69" s="47">
        <v>1547</v>
      </c>
      <c r="CB69" s="47">
        <v>7930</v>
      </c>
      <c r="CC69" s="47">
        <v>7282</v>
      </c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72">
        <f t="shared" si="43"/>
        <v>15212</v>
      </c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</row>
    <row r="70" spans="1:213" s="39" customFormat="1" x14ac:dyDescent="0.25">
      <c r="A70" s="37" t="s">
        <v>1407</v>
      </c>
      <c r="B70" s="37"/>
      <c r="C70" s="37"/>
      <c r="D70" s="37"/>
      <c r="E70" s="37"/>
      <c r="F70" s="37"/>
      <c r="G70" s="37"/>
      <c r="H70" s="37"/>
      <c r="I70" s="37"/>
      <c r="J70" s="37">
        <v>10615</v>
      </c>
      <c r="K70" s="37">
        <v>9150</v>
      </c>
      <c r="L70" s="37">
        <v>12434</v>
      </c>
      <c r="M70" s="37">
        <v>10465</v>
      </c>
      <c r="N70" s="37">
        <v>10905</v>
      </c>
      <c r="O70" s="37">
        <v>11083</v>
      </c>
      <c r="P70" s="37">
        <v>10741</v>
      </c>
      <c r="Q70" s="37">
        <v>12674</v>
      </c>
      <c r="R70" s="37">
        <v>16847</v>
      </c>
      <c r="S70" s="37">
        <v>16042</v>
      </c>
      <c r="T70" s="37">
        <v>14856</v>
      </c>
      <c r="U70" s="47">
        <v>13348</v>
      </c>
      <c r="V70" s="47">
        <v>13015</v>
      </c>
      <c r="W70" s="47">
        <v>20510</v>
      </c>
      <c r="X70" s="47">
        <v>21864</v>
      </c>
      <c r="Y70" s="47">
        <v>18890</v>
      </c>
      <c r="Z70" s="47">
        <v>16621</v>
      </c>
      <c r="AA70" s="47">
        <v>16993</v>
      </c>
      <c r="AB70" s="47">
        <v>14705</v>
      </c>
      <c r="AC70" s="47">
        <v>13753</v>
      </c>
      <c r="AD70" s="47">
        <v>13396</v>
      </c>
      <c r="AE70" s="47">
        <v>21339</v>
      </c>
      <c r="AF70" s="47">
        <v>21609</v>
      </c>
      <c r="AG70" s="47">
        <v>26436</v>
      </c>
      <c r="AH70" s="47">
        <v>19932</v>
      </c>
      <c r="AI70" s="47">
        <v>22795</v>
      </c>
      <c r="AJ70" s="47">
        <v>31683</v>
      </c>
      <c r="AK70" s="47">
        <v>19935</v>
      </c>
      <c r="AL70" s="47">
        <v>19539</v>
      </c>
      <c r="AM70" s="47">
        <v>23342</v>
      </c>
      <c r="AN70" s="47">
        <v>14662</v>
      </c>
      <c r="AO70" s="47">
        <v>7010</v>
      </c>
      <c r="AP70" s="47">
        <v>9666</v>
      </c>
      <c r="AQ70" s="47">
        <v>12452</v>
      </c>
      <c r="AR70" s="47">
        <v>11914</v>
      </c>
      <c r="AS70" s="47">
        <v>16138</v>
      </c>
      <c r="AT70" s="47">
        <v>10964</v>
      </c>
      <c r="AU70" s="47">
        <v>12759</v>
      </c>
      <c r="AV70" s="47">
        <v>19663</v>
      </c>
      <c r="AW70" s="47">
        <v>19107</v>
      </c>
      <c r="AX70" s="47">
        <v>17701</v>
      </c>
      <c r="AY70" s="47">
        <v>18080</v>
      </c>
      <c r="AZ70" s="47">
        <v>13081</v>
      </c>
      <c r="BA70" s="47">
        <v>13159</v>
      </c>
      <c r="BB70" s="47">
        <v>14029</v>
      </c>
      <c r="BC70" s="47">
        <v>21475</v>
      </c>
      <c r="BD70" s="47">
        <v>37463</v>
      </c>
      <c r="BE70" s="47">
        <v>32273</v>
      </c>
      <c r="BF70" s="47">
        <v>23555</v>
      </c>
      <c r="BG70" s="47">
        <v>23561</v>
      </c>
      <c r="BH70" s="47">
        <v>24412</v>
      </c>
      <c r="BI70" s="47">
        <v>24756</v>
      </c>
      <c r="BJ70" s="47">
        <v>24813</v>
      </c>
      <c r="BK70" s="47">
        <v>21733</v>
      </c>
      <c r="BL70" s="47">
        <v>15400</v>
      </c>
      <c r="BM70" s="47">
        <v>16615</v>
      </c>
      <c r="BN70" s="47">
        <v>14448</v>
      </c>
      <c r="BO70" s="47">
        <v>20132</v>
      </c>
      <c r="BP70" s="47">
        <v>28458</v>
      </c>
      <c r="BQ70" s="47">
        <v>27741</v>
      </c>
      <c r="BR70" s="47">
        <v>19863</v>
      </c>
      <c r="BS70" s="47">
        <v>11711</v>
      </c>
      <c r="BT70" s="47">
        <v>23081</v>
      </c>
      <c r="BU70" s="47">
        <v>26387</v>
      </c>
      <c r="BV70" s="47">
        <v>22164</v>
      </c>
      <c r="BW70" s="47">
        <v>19536</v>
      </c>
      <c r="BX70" s="47">
        <v>15051</v>
      </c>
      <c r="BY70" s="47">
        <v>19382</v>
      </c>
      <c r="BZ70" s="47">
        <v>17918</v>
      </c>
      <c r="CA70" s="47">
        <v>23701</v>
      </c>
      <c r="CB70" s="47">
        <v>29010</v>
      </c>
      <c r="CC70" s="47">
        <v>31527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72">
        <f t="shared" si="43"/>
        <v>60537</v>
      </c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</row>
    <row r="71" spans="1:213" s="39" customFormat="1" x14ac:dyDescent="0.25">
      <c r="A71" s="37" t="s">
        <v>1409</v>
      </c>
      <c r="B71" s="37"/>
      <c r="C71" s="37"/>
      <c r="D71" s="37"/>
      <c r="E71" s="37"/>
      <c r="F71" s="37"/>
      <c r="G71" s="37"/>
      <c r="H71" s="37"/>
      <c r="I71" s="37"/>
      <c r="J71" s="37">
        <v>1087</v>
      </c>
      <c r="K71" s="37">
        <v>1823</v>
      </c>
      <c r="L71" s="37">
        <v>1907</v>
      </c>
      <c r="M71" s="37">
        <v>2740</v>
      </c>
      <c r="N71" s="37">
        <v>2098</v>
      </c>
      <c r="O71" s="37">
        <v>2079</v>
      </c>
      <c r="P71" s="37">
        <v>1540</v>
      </c>
      <c r="Q71" s="37">
        <v>1262</v>
      </c>
      <c r="R71" s="37">
        <v>1893</v>
      </c>
      <c r="S71" s="37">
        <v>1297</v>
      </c>
      <c r="T71" s="37">
        <v>2651</v>
      </c>
      <c r="U71" s="47">
        <v>2246</v>
      </c>
      <c r="V71" s="47">
        <v>3418</v>
      </c>
      <c r="W71" s="120">
        <v>4348</v>
      </c>
      <c r="X71" s="47">
        <v>3570</v>
      </c>
      <c r="Y71" s="47">
        <v>3994</v>
      </c>
      <c r="Z71" s="64" t="s">
        <v>1236</v>
      </c>
      <c r="AA71" s="64">
        <v>2679</v>
      </c>
      <c r="AB71" s="64">
        <v>2065</v>
      </c>
      <c r="AC71" s="64">
        <v>2490</v>
      </c>
      <c r="AD71" s="64">
        <v>5400</v>
      </c>
      <c r="AE71" s="64">
        <v>4060</v>
      </c>
      <c r="AF71" s="47">
        <v>3767</v>
      </c>
      <c r="AG71" s="47">
        <v>2471</v>
      </c>
      <c r="AH71" s="47">
        <v>2018</v>
      </c>
      <c r="AI71" s="47">
        <v>2948</v>
      </c>
      <c r="AJ71" s="47">
        <v>2847</v>
      </c>
      <c r="AK71" s="47">
        <v>14454</v>
      </c>
      <c r="AL71" s="47">
        <v>2167</v>
      </c>
      <c r="AM71" s="47">
        <v>2570</v>
      </c>
      <c r="AN71" s="47">
        <v>2601</v>
      </c>
      <c r="AO71" s="47">
        <v>2628</v>
      </c>
      <c r="AP71" s="47">
        <v>2363</v>
      </c>
      <c r="AQ71" s="47">
        <v>4052</v>
      </c>
      <c r="AR71" s="47">
        <v>2680</v>
      </c>
      <c r="AS71" s="47">
        <v>2587</v>
      </c>
      <c r="AT71" s="47">
        <v>3004</v>
      </c>
      <c r="AU71" s="47">
        <v>3000</v>
      </c>
      <c r="AV71" s="47">
        <v>2253</v>
      </c>
      <c r="AW71" s="47">
        <v>4701</v>
      </c>
      <c r="AX71" s="47">
        <v>3804</v>
      </c>
      <c r="AY71" s="47">
        <v>2831</v>
      </c>
      <c r="AZ71" s="47">
        <v>2842</v>
      </c>
      <c r="BA71" s="47">
        <v>2756</v>
      </c>
      <c r="BB71" s="47">
        <v>4441</v>
      </c>
      <c r="BC71" s="47">
        <v>5318</v>
      </c>
      <c r="BD71" s="47">
        <v>3748</v>
      </c>
      <c r="BE71" s="47">
        <v>3196</v>
      </c>
      <c r="BF71" s="47">
        <v>5039</v>
      </c>
      <c r="BG71" s="47">
        <v>3450</v>
      </c>
      <c r="BH71" s="47">
        <v>3558</v>
      </c>
      <c r="BI71" s="47">
        <v>5508</v>
      </c>
      <c r="BJ71" s="47">
        <v>5646</v>
      </c>
      <c r="BK71" s="47">
        <v>5185</v>
      </c>
      <c r="BL71" s="47">
        <v>4474</v>
      </c>
      <c r="BM71" s="47">
        <v>2729</v>
      </c>
      <c r="BN71" s="47">
        <v>2952</v>
      </c>
      <c r="BO71" s="47">
        <v>3717</v>
      </c>
      <c r="BP71" s="47">
        <v>3148</v>
      </c>
      <c r="BQ71" s="47">
        <v>2500</v>
      </c>
      <c r="BR71" s="47">
        <v>2603</v>
      </c>
      <c r="BS71" s="47">
        <v>3201</v>
      </c>
      <c r="BT71" s="47">
        <v>2699</v>
      </c>
      <c r="BU71" s="47">
        <v>2870</v>
      </c>
      <c r="BV71" s="47">
        <v>3341</v>
      </c>
      <c r="BW71" s="47">
        <v>2260</v>
      </c>
      <c r="BX71" s="47">
        <v>2120</v>
      </c>
      <c r="BY71" s="47">
        <v>2488</v>
      </c>
      <c r="BZ71" s="47">
        <v>3065</v>
      </c>
      <c r="CA71" s="47">
        <v>2918</v>
      </c>
      <c r="CB71" s="47">
        <v>2353</v>
      </c>
      <c r="CC71" s="47">
        <v>2534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72">
        <f t="shared" si="43"/>
        <v>4887</v>
      </c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</row>
    <row r="72" spans="1:213" s="39" customFormat="1" x14ac:dyDescent="0.25">
      <c r="A72" s="37" t="s">
        <v>1461</v>
      </c>
      <c r="B72" s="37"/>
      <c r="C72" s="37"/>
      <c r="D72" s="37"/>
      <c r="E72" s="37"/>
      <c r="F72" s="37"/>
      <c r="G72" s="37"/>
      <c r="H72" s="37"/>
      <c r="I72" s="37"/>
      <c r="J72" s="37">
        <v>1079</v>
      </c>
      <c r="K72" s="37">
        <v>1182</v>
      </c>
      <c r="L72" s="37">
        <v>1170</v>
      </c>
      <c r="M72" s="37">
        <v>5271</v>
      </c>
      <c r="N72" s="37">
        <v>2065</v>
      </c>
      <c r="O72" s="37">
        <v>2256</v>
      </c>
      <c r="P72" s="37">
        <v>2210</v>
      </c>
      <c r="Q72" s="37">
        <v>3271</v>
      </c>
      <c r="R72" s="37">
        <v>3614</v>
      </c>
      <c r="S72" s="37">
        <v>3981</v>
      </c>
      <c r="T72" s="37">
        <v>4692</v>
      </c>
      <c r="U72" s="47">
        <v>5894</v>
      </c>
      <c r="V72" s="47">
        <v>5136</v>
      </c>
      <c r="W72" s="47">
        <v>4407</v>
      </c>
      <c r="X72" s="47">
        <v>15987</v>
      </c>
      <c r="Y72" s="47">
        <v>7724</v>
      </c>
      <c r="Z72" s="47">
        <v>5771</v>
      </c>
      <c r="AA72" s="47">
        <v>6736</v>
      </c>
      <c r="AB72" s="47">
        <v>5314</v>
      </c>
      <c r="AC72" s="47">
        <v>3724</v>
      </c>
      <c r="AD72" s="47">
        <v>6279</v>
      </c>
      <c r="AE72" s="47">
        <v>6221</v>
      </c>
      <c r="AF72" s="47">
        <v>6268</v>
      </c>
      <c r="AG72" s="47">
        <v>7047</v>
      </c>
      <c r="AH72" s="47">
        <v>5330</v>
      </c>
      <c r="AI72" s="47">
        <v>5513</v>
      </c>
      <c r="AJ72" s="47">
        <v>5802</v>
      </c>
      <c r="AK72" s="47">
        <v>5225</v>
      </c>
      <c r="AL72" s="47">
        <v>7545</v>
      </c>
      <c r="AM72" s="47">
        <v>6175</v>
      </c>
      <c r="AN72" s="47">
        <v>2879</v>
      </c>
      <c r="AO72" s="47">
        <v>4038</v>
      </c>
      <c r="AP72" s="47">
        <v>6242</v>
      </c>
      <c r="AQ72" s="47">
        <v>6902</v>
      </c>
      <c r="AR72" s="47">
        <v>6744</v>
      </c>
      <c r="AS72" s="47">
        <v>8306</v>
      </c>
      <c r="AT72" s="47">
        <v>8096</v>
      </c>
      <c r="AU72" s="47">
        <v>9918</v>
      </c>
      <c r="AV72" s="47">
        <v>11895</v>
      </c>
      <c r="AW72" s="47">
        <v>8165</v>
      </c>
      <c r="AX72" s="47">
        <v>8310</v>
      </c>
      <c r="AY72" s="47">
        <v>7001</v>
      </c>
      <c r="AZ72" s="47">
        <v>5043</v>
      </c>
      <c r="BA72" s="47">
        <v>4767</v>
      </c>
      <c r="BB72" s="47">
        <v>4319</v>
      </c>
      <c r="BC72" s="47">
        <v>5418</v>
      </c>
      <c r="BD72" s="47">
        <v>6576</v>
      </c>
      <c r="BE72" s="47">
        <v>7369</v>
      </c>
      <c r="BF72" s="47">
        <v>6829</v>
      </c>
      <c r="BG72" s="47">
        <v>7383</v>
      </c>
      <c r="BH72" s="47">
        <v>6599</v>
      </c>
      <c r="BI72" s="47">
        <v>6712</v>
      </c>
      <c r="BJ72" s="47">
        <v>7144</v>
      </c>
      <c r="BK72" s="47">
        <v>6426</v>
      </c>
      <c r="BL72" s="47">
        <v>5813</v>
      </c>
      <c r="BM72" s="47">
        <v>6528</v>
      </c>
      <c r="BN72" s="47">
        <v>5949</v>
      </c>
      <c r="BO72" s="47">
        <v>7144</v>
      </c>
      <c r="BP72" s="47">
        <v>5408</v>
      </c>
      <c r="BQ72" s="47">
        <v>9830</v>
      </c>
      <c r="BR72" s="47">
        <v>21456</v>
      </c>
      <c r="BS72" s="47">
        <v>12311</v>
      </c>
      <c r="BT72" s="47">
        <v>12822</v>
      </c>
      <c r="BU72" s="47">
        <v>9385</v>
      </c>
      <c r="BV72" s="47">
        <v>12104</v>
      </c>
      <c r="BW72" s="47">
        <v>8671</v>
      </c>
      <c r="BX72" s="47">
        <v>10355</v>
      </c>
      <c r="BY72" s="47">
        <v>10127</v>
      </c>
      <c r="BZ72" s="47">
        <v>7260</v>
      </c>
      <c r="CA72" s="47">
        <v>8877</v>
      </c>
      <c r="CB72" s="47">
        <v>9270</v>
      </c>
      <c r="CC72" s="47">
        <v>10283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72">
        <f t="shared" si="43"/>
        <v>19553</v>
      </c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</row>
    <row r="73" spans="1:213" s="39" customFormat="1" hidden="1" x14ac:dyDescent="0.25">
      <c r="A73" s="37" t="s">
        <v>1114</v>
      </c>
      <c r="B73" s="37"/>
      <c r="C73" s="37"/>
      <c r="D73" s="37"/>
      <c r="E73" s="37"/>
      <c r="F73" s="37"/>
      <c r="G73" s="37"/>
      <c r="H73" s="37"/>
      <c r="I73" s="37"/>
      <c r="J73" s="37">
        <v>67</v>
      </c>
      <c r="K73" s="37">
        <v>2182</v>
      </c>
      <c r="L73" s="37">
        <v>4474</v>
      </c>
      <c r="M73" s="37">
        <v>6373</v>
      </c>
      <c r="N73" s="37">
        <v>5610</v>
      </c>
      <c r="O73" s="37">
        <v>5538</v>
      </c>
      <c r="P73" s="37">
        <v>2135</v>
      </c>
      <c r="Q73" s="37">
        <v>2608</v>
      </c>
      <c r="R73" s="37">
        <v>3135</v>
      </c>
      <c r="S73" s="37">
        <v>5491</v>
      </c>
      <c r="T73" s="37">
        <v>7738</v>
      </c>
      <c r="U73" s="47">
        <v>7816</v>
      </c>
      <c r="V73" s="47">
        <v>5766</v>
      </c>
      <c r="W73" s="121" t="s">
        <v>1442</v>
      </c>
      <c r="X73" s="47">
        <v>6735</v>
      </c>
      <c r="Y73" s="47">
        <v>7771</v>
      </c>
      <c r="Z73" s="47">
        <v>6290</v>
      </c>
      <c r="AA73" s="47">
        <v>6320</v>
      </c>
      <c r="AB73" s="47">
        <v>3212</v>
      </c>
      <c r="AC73" s="47">
        <v>2566</v>
      </c>
      <c r="AD73" s="47">
        <v>3046</v>
      </c>
      <c r="AE73" s="47">
        <v>5835</v>
      </c>
      <c r="AF73" s="47">
        <v>7302</v>
      </c>
      <c r="AG73" s="47">
        <v>7546</v>
      </c>
      <c r="AH73" s="47">
        <v>5311</v>
      </c>
      <c r="AI73" s="47">
        <v>6469</v>
      </c>
      <c r="AJ73" s="47">
        <v>7221</v>
      </c>
      <c r="AK73" s="47">
        <v>6582</v>
      </c>
      <c r="AL73" s="47">
        <v>6286</v>
      </c>
      <c r="AM73" s="47">
        <v>5039</v>
      </c>
      <c r="AN73" s="47">
        <v>1860</v>
      </c>
      <c r="AO73" s="47">
        <v>0</v>
      </c>
      <c r="AP73" s="47">
        <v>0</v>
      </c>
      <c r="AQ73" s="47">
        <v>0</v>
      </c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72">
        <f t="shared" si="43"/>
        <v>0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</row>
    <row r="74" spans="1:213" s="101" customFormat="1" x14ac:dyDescent="0.25">
      <c r="A74" s="37" t="s">
        <v>1279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2467</v>
      </c>
      <c r="O74" s="37">
        <v>3652</v>
      </c>
      <c r="P74" s="37">
        <v>1595</v>
      </c>
      <c r="Q74" s="37">
        <v>688</v>
      </c>
      <c r="R74" s="37">
        <v>457</v>
      </c>
      <c r="S74" s="37">
        <v>319</v>
      </c>
      <c r="T74" s="37">
        <v>382</v>
      </c>
      <c r="U74" s="37">
        <v>245</v>
      </c>
      <c r="V74" s="37">
        <v>250</v>
      </c>
      <c r="W74" s="119">
        <v>350</v>
      </c>
      <c r="X74" s="37">
        <v>217</v>
      </c>
      <c r="Y74" s="37">
        <v>231</v>
      </c>
      <c r="Z74" s="37">
        <v>331</v>
      </c>
      <c r="AA74" s="37">
        <v>260</v>
      </c>
      <c r="AB74" s="37">
        <v>227</v>
      </c>
      <c r="AC74" s="37">
        <v>220</v>
      </c>
      <c r="AD74" s="37">
        <v>214</v>
      </c>
      <c r="AE74" s="37">
        <v>200</v>
      </c>
      <c r="AF74" s="47">
        <v>275</v>
      </c>
      <c r="AG74" s="47">
        <v>358</v>
      </c>
      <c r="AH74" s="47">
        <v>1165</v>
      </c>
      <c r="AI74" s="47">
        <v>500</v>
      </c>
      <c r="AJ74" s="47">
        <v>355</v>
      </c>
      <c r="AK74" s="47">
        <v>594</v>
      </c>
      <c r="AL74" s="47">
        <v>341</v>
      </c>
      <c r="AM74" s="47">
        <v>404</v>
      </c>
      <c r="AN74" s="47">
        <v>354</v>
      </c>
      <c r="AO74" s="47">
        <v>602</v>
      </c>
      <c r="AP74" s="47">
        <v>619</v>
      </c>
      <c r="AQ74" s="47">
        <v>436</v>
      </c>
      <c r="AR74" s="47">
        <v>380</v>
      </c>
      <c r="AS74" s="47">
        <v>1463</v>
      </c>
      <c r="AT74" s="47">
        <v>2274</v>
      </c>
      <c r="AU74" s="47">
        <v>1378</v>
      </c>
      <c r="AV74" s="47">
        <v>501</v>
      </c>
      <c r="AW74" s="47">
        <v>457</v>
      </c>
      <c r="AX74" s="47">
        <v>312</v>
      </c>
      <c r="AY74" s="47">
        <v>470</v>
      </c>
      <c r="AZ74" s="47">
        <v>515</v>
      </c>
      <c r="BA74" s="47">
        <v>546</v>
      </c>
      <c r="BB74" s="47">
        <v>605</v>
      </c>
      <c r="BC74" s="47">
        <v>383</v>
      </c>
      <c r="BD74" s="47">
        <v>488</v>
      </c>
      <c r="BE74" s="47">
        <v>430</v>
      </c>
      <c r="BF74" s="47">
        <v>292</v>
      </c>
      <c r="BG74" s="47">
        <v>353</v>
      </c>
      <c r="BH74" s="47">
        <v>354</v>
      </c>
      <c r="BI74" s="47">
        <v>406</v>
      </c>
      <c r="BJ74" s="47">
        <v>419</v>
      </c>
      <c r="BK74" s="47">
        <v>479</v>
      </c>
      <c r="BL74" s="47">
        <v>374</v>
      </c>
      <c r="BM74" s="47">
        <v>815</v>
      </c>
      <c r="BN74" s="47">
        <v>237</v>
      </c>
      <c r="BO74" s="47">
        <v>368</v>
      </c>
      <c r="BP74" s="47">
        <v>310</v>
      </c>
      <c r="BQ74" s="47">
        <v>237</v>
      </c>
      <c r="BR74" s="47">
        <v>287</v>
      </c>
      <c r="BS74" s="47">
        <v>310</v>
      </c>
      <c r="BT74" s="47">
        <v>378</v>
      </c>
      <c r="BU74" s="47">
        <v>311</v>
      </c>
      <c r="BV74" s="47">
        <v>354</v>
      </c>
      <c r="BW74" s="47">
        <v>440</v>
      </c>
      <c r="BX74" s="47">
        <v>437</v>
      </c>
      <c r="BY74" s="47">
        <v>271</v>
      </c>
      <c r="BZ74" s="47">
        <v>281</v>
      </c>
      <c r="CA74" s="47">
        <v>195</v>
      </c>
      <c r="CB74" s="47">
        <v>186</v>
      </c>
      <c r="CC74" s="47">
        <v>312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72">
        <f t="shared" si="43"/>
        <v>498</v>
      </c>
    </row>
    <row r="75" spans="1:213" s="101" customFormat="1" hidden="1" x14ac:dyDescent="0.25">
      <c r="A75" s="37" t="s">
        <v>1387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119"/>
      <c r="X75" s="37"/>
      <c r="Y75" s="37">
        <v>171</v>
      </c>
      <c r="Z75" s="37">
        <v>170</v>
      </c>
      <c r="AA75" s="37">
        <v>159</v>
      </c>
      <c r="AB75" s="37">
        <v>131</v>
      </c>
      <c r="AC75" s="37">
        <v>128</v>
      </c>
      <c r="AD75" s="37">
        <v>148</v>
      </c>
      <c r="AE75" s="37">
        <v>124</v>
      </c>
      <c r="AF75" s="47">
        <v>165</v>
      </c>
      <c r="AG75" s="47">
        <v>120</v>
      </c>
      <c r="AH75" s="47">
        <v>149</v>
      </c>
      <c r="AI75" s="47">
        <v>149</v>
      </c>
      <c r="AJ75" s="47">
        <v>152</v>
      </c>
      <c r="AK75" s="47">
        <v>216</v>
      </c>
      <c r="AL75" s="47">
        <v>198</v>
      </c>
      <c r="AM75" s="47">
        <v>104</v>
      </c>
      <c r="AN75" s="47">
        <v>44</v>
      </c>
      <c r="AO75" s="47">
        <v>0</v>
      </c>
      <c r="AP75" s="47">
        <v>0</v>
      </c>
      <c r="AQ75" s="47">
        <v>0</v>
      </c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72">
        <f t="shared" si="43"/>
        <v>0</v>
      </c>
    </row>
    <row r="76" spans="1:213" x14ac:dyDescent="0.25">
      <c r="A76" s="59" t="s">
        <v>1317</v>
      </c>
      <c r="B76" s="72"/>
      <c r="C76" s="72"/>
      <c r="D76" s="72"/>
      <c r="E76" s="72"/>
      <c r="F76" s="72"/>
      <c r="G76" s="72"/>
      <c r="H76" s="72"/>
      <c r="I76" s="72"/>
      <c r="J76" s="72">
        <f t="shared" ref="J76:AJ76" si="44">SUM(J54:J75)</f>
        <v>27401</v>
      </c>
      <c r="K76" s="72">
        <f t="shared" si="44"/>
        <v>31800</v>
      </c>
      <c r="L76" s="72">
        <f t="shared" si="44"/>
        <v>41935</v>
      </c>
      <c r="M76" s="72">
        <f t="shared" si="44"/>
        <v>46692</v>
      </c>
      <c r="N76" s="72">
        <f t="shared" si="44"/>
        <v>44488</v>
      </c>
      <c r="O76" s="72">
        <f t="shared" si="44"/>
        <v>49164</v>
      </c>
      <c r="P76" s="72">
        <f t="shared" si="44"/>
        <v>45670</v>
      </c>
      <c r="Q76" s="72">
        <f t="shared" si="44"/>
        <v>39167</v>
      </c>
      <c r="R76" s="72">
        <f t="shared" si="44"/>
        <v>47398</v>
      </c>
      <c r="S76" s="72">
        <f t="shared" si="44"/>
        <v>48014</v>
      </c>
      <c r="T76" s="72">
        <f t="shared" si="44"/>
        <v>54216</v>
      </c>
      <c r="U76" s="72">
        <f t="shared" si="44"/>
        <v>51070</v>
      </c>
      <c r="V76" s="72">
        <f t="shared" si="44"/>
        <v>48288</v>
      </c>
      <c r="W76" s="72">
        <f t="shared" si="44"/>
        <v>57775</v>
      </c>
      <c r="X76" s="72">
        <f t="shared" si="44"/>
        <v>73611</v>
      </c>
      <c r="Y76" s="72">
        <f t="shared" si="44"/>
        <v>68746</v>
      </c>
      <c r="Z76" s="72">
        <f t="shared" si="44"/>
        <v>62242</v>
      </c>
      <c r="AA76" s="72">
        <f t="shared" si="44"/>
        <v>54213</v>
      </c>
      <c r="AB76" s="72">
        <f t="shared" si="44"/>
        <v>45113</v>
      </c>
      <c r="AC76" s="72">
        <f t="shared" si="44"/>
        <v>40980</v>
      </c>
      <c r="AD76" s="72">
        <f t="shared" si="44"/>
        <v>80222</v>
      </c>
      <c r="AE76" s="72">
        <f t="shared" si="44"/>
        <v>60195</v>
      </c>
      <c r="AF76" s="72">
        <f t="shared" si="44"/>
        <v>156589</v>
      </c>
      <c r="AG76" s="72">
        <f t="shared" si="44"/>
        <v>68064</v>
      </c>
      <c r="AH76" s="72">
        <f t="shared" si="44"/>
        <v>51143</v>
      </c>
      <c r="AI76" s="72">
        <f t="shared" si="44"/>
        <v>58879</v>
      </c>
      <c r="AJ76" s="72">
        <f t="shared" si="44"/>
        <v>67860</v>
      </c>
      <c r="AK76" s="72">
        <f t="shared" ref="AK76:AP76" si="45">SUM(AK54:AK75)</f>
        <v>69495</v>
      </c>
      <c r="AL76" s="72">
        <f t="shared" si="45"/>
        <v>59932</v>
      </c>
      <c r="AM76" s="72">
        <f t="shared" si="45"/>
        <v>56899</v>
      </c>
      <c r="AN76" s="72">
        <f t="shared" si="45"/>
        <v>38795</v>
      </c>
      <c r="AO76" s="72">
        <f t="shared" si="45"/>
        <v>33599</v>
      </c>
      <c r="AP76" s="72">
        <f t="shared" si="45"/>
        <v>48931</v>
      </c>
      <c r="AQ76" s="72">
        <f t="shared" ref="AQ76:AX76" si="46">SUM(AQ54:AQ75)</f>
        <v>51404</v>
      </c>
      <c r="AR76" s="72">
        <f t="shared" si="46"/>
        <v>44632</v>
      </c>
      <c r="AS76" s="72">
        <f t="shared" si="46"/>
        <v>54141</v>
      </c>
      <c r="AT76" s="314">
        <f t="shared" si="46"/>
        <v>43172</v>
      </c>
      <c r="AU76" s="314">
        <f t="shared" si="46"/>
        <v>51209</v>
      </c>
      <c r="AV76" s="72">
        <f t="shared" si="46"/>
        <v>66572</v>
      </c>
      <c r="AW76" s="72">
        <f t="shared" si="46"/>
        <v>64030</v>
      </c>
      <c r="AX76" s="72">
        <f t="shared" si="46"/>
        <v>62279</v>
      </c>
      <c r="AY76" s="72">
        <f t="shared" ref="AY76:BD76" si="47">SUM(AY54:AY75)</f>
        <v>54570</v>
      </c>
      <c r="AZ76" s="72">
        <f t="shared" si="47"/>
        <v>48171</v>
      </c>
      <c r="BA76" s="72">
        <f t="shared" si="47"/>
        <v>44807</v>
      </c>
      <c r="BB76" s="72">
        <f t="shared" si="47"/>
        <v>48285</v>
      </c>
      <c r="BC76" s="72">
        <f t="shared" si="47"/>
        <v>59626</v>
      </c>
      <c r="BD76" s="72">
        <f t="shared" si="47"/>
        <v>79577</v>
      </c>
      <c r="BE76" s="72">
        <f t="shared" ref="BE76:BL76" si="48">SUM(BE54:BE75)</f>
        <v>76524</v>
      </c>
      <c r="BF76" s="314">
        <f t="shared" si="48"/>
        <v>64127</v>
      </c>
      <c r="BG76" s="314">
        <f t="shared" si="48"/>
        <v>69028</v>
      </c>
      <c r="BH76" s="72">
        <f t="shared" si="48"/>
        <v>69067</v>
      </c>
      <c r="BI76" s="72">
        <f t="shared" si="48"/>
        <v>72039</v>
      </c>
      <c r="BJ76" s="72">
        <f t="shared" si="48"/>
        <v>75541</v>
      </c>
      <c r="BK76" s="72">
        <f t="shared" si="48"/>
        <v>66989</v>
      </c>
      <c r="BL76" s="72">
        <f t="shared" si="48"/>
        <v>49704</v>
      </c>
      <c r="BM76" s="72">
        <f>SUM(BM54:BM75)</f>
        <v>63585</v>
      </c>
      <c r="BN76" s="72">
        <f>SUM(BN54:BN75)</f>
        <v>54729</v>
      </c>
      <c r="BO76" s="72">
        <f>SUM(BO54:BO75)</f>
        <v>58849</v>
      </c>
      <c r="BP76" s="72">
        <f t="shared" ref="BP76:BU76" si="49">SUM(BP55:BP75)</f>
        <v>71711</v>
      </c>
      <c r="BQ76" s="72">
        <f t="shared" si="49"/>
        <v>71537</v>
      </c>
      <c r="BR76" s="314">
        <f t="shared" si="49"/>
        <v>70323</v>
      </c>
      <c r="BS76" s="314">
        <f t="shared" si="49"/>
        <v>79986</v>
      </c>
      <c r="BT76" s="72">
        <f t="shared" si="49"/>
        <v>85091</v>
      </c>
      <c r="BU76" s="72">
        <f t="shared" si="49"/>
        <v>75924</v>
      </c>
      <c r="BV76" s="72">
        <f t="shared" ref="BV76:CA76" si="50">SUM(BV55:BV75)</f>
        <v>100340</v>
      </c>
      <c r="BW76" s="72">
        <f t="shared" si="50"/>
        <v>71964</v>
      </c>
      <c r="BX76" s="72">
        <f t="shared" si="50"/>
        <v>65426</v>
      </c>
      <c r="BY76" s="72">
        <f t="shared" si="50"/>
        <v>64499</v>
      </c>
      <c r="BZ76" s="72">
        <f t="shared" si="50"/>
        <v>72902</v>
      </c>
      <c r="CA76" s="72">
        <f t="shared" si="50"/>
        <v>71168</v>
      </c>
      <c r="CB76" s="72">
        <f>SUM(CB55:CB75)</f>
        <v>86462</v>
      </c>
      <c r="CC76" s="72">
        <f>SUM(CC55:CC75)</f>
        <v>83421</v>
      </c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>
        <f t="shared" si="43"/>
        <v>169883</v>
      </c>
    </row>
    <row r="77" spans="1:213" s="40" customFormat="1" x14ac:dyDescent="0.25">
      <c r="A77" s="75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75"/>
      <c r="W77" s="75"/>
      <c r="X77" s="75"/>
      <c r="Y77" s="108"/>
      <c r="Z77" s="108"/>
      <c r="AA77" s="108"/>
      <c r="AB77" s="108"/>
      <c r="AC77" s="108"/>
      <c r="AD77" s="108"/>
      <c r="AE77" s="108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</row>
    <row r="78" spans="1:213" s="40" customFormat="1" ht="20.25" thickBot="1" x14ac:dyDescent="0.35">
      <c r="A78" s="293" t="s">
        <v>1168</v>
      </c>
      <c r="B78" s="67"/>
      <c r="C78" s="268"/>
      <c r="D78" s="268"/>
      <c r="E78" s="268"/>
      <c r="F78" s="268"/>
      <c r="G78" s="268"/>
      <c r="H78" s="268"/>
      <c r="I78" s="97" t="s">
        <v>1321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123"/>
      <c r="Z78" s="124"/>
      <c r="AA78" s="125"/>
      <c r="AB78" s="130"/>
      <c r="AC78" s="135"/>
      <c r="AD78" s="136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</row>
    <row r="79" spans="1:213" s="40" customFormat="1" ht="15.75" thickTop="1" x14ac:dyDescent="0.25">
      <c r="A79" s="75"/>
      <c r="B79" s="271" t="s">
        <v>1324</v>
      </c>
      <c r="C79" s="270"/>
      <c r="D79" s="270"/>
      <c r="E79" s="270"/>
      <c r="F79" s="270"/>
      <c r="G79" s="270"/>
      <c r="H79" s="95" t="s">
        <v>1325</v>
      </c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 t="s">
        <v>1326</v>
      </c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54" t="s">
        <v>1245</v>
      </c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199" t="s">
        <v>1137</v>
      </c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330" t="s">
        <v>1189</v>
      </c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54" t="s">
        <v>620</v>
      </c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200" t="s">
        <v>196</v>
      </c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50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</row>
    <row r="80" spans="1:213" s="40" customFormat="1" x14ac:dyDescent="0.25">
      <c r="A80" s="75"/>
      <c r="B80" s="272" t="s">
        <v>1199</v>
      </c>
      <c r="C80" s="272" t="s">
        <v>1343</v>
      </c>
      <c r="D80" s="272" t="s">
        <v>1347</v>
      </c>
      <c r="E80" s="272" t="s">
        <v>1346</v>
      </c>
      <c r="F80" s="272" t="s">
        <v>1345</v>
      </c>
      <c r="G80" s="272" t="s">
        <v>1460</v>
      </c>
      <c r="H80" s="276" t="s">
        <v>1203</v>
      </c>
      <c r="I80" s="41" t="s">
        <v>1453</v>
      </c>
      <c r="J80" s="41" t="s">
        <v>1452</v>
      </c>
      <c r="K80" s="41" t="s">
        <v>1451</v>
      </c>
      <c r="L80" s="41" t="s">
        <v>1450</v>
      </c>
      <c r="M80" s="41" t="s">
        <v>1448</v>
      </c>
      <c r="N80" s="41" t="s">
        <v>1199</v>
      </c>
      <c r="O80" s="41" t="s">
        <v>1343</v>
      </c>
      <c r="P80" s="41" t="s">
        <v>1347</v>
      </c>
      <c r="Q80" s="41" t="s">
        <v>1346</v>
      </c>
      <c r="R80" s="41" t="s">
        <v>1345</v>
      </c>
      <c r="S80" s="70" t="s">
        <v>1460</v>
      </c>
      <c r="T80" s="73" t="s">
        <v>1203</v>
      </c>
      <c r="U80" s="73" t="s">
        <v>1453</v>
      </c>
      <c r="V80" s="73" t="s">
        <v>1452</v>
      </c>
      <c r="W80" s="73" t="s">
        <v>1451</v>
      </c>
      <c r="X80" s="73" t="s">
        <v>1450</v>
      </c>
      <c r="Y80" s="73" t="s">
        <v>1448</v>
      </c>
      <c r="Z80" s="73" t="s">
        <v>1199</v>
      </c>
      <c r="AA80" s="73" t="s">
        <v>1343</v>
      </c>
      <c r="AB80" s="73" t="s">
        <v>1347</v>
      </c>
      <c r="AC80" s="73" t="s">
        <v>1346</v>
      </c>
      <c r="AD80" s="73" t="s">
        <v>1345</v>
      </c>
      <c r="AE80" s="73" t="s">
        <v>1460</v>
      </c>
      <c r="AF80" s="141" t="s">
        <v>1203</v>
      </c>
      <c r="AG80" s="141" t="s">
        <v>1453</v>
      </c>
      <c r="AH80" s="141" t="s">
        <v>1452</v>
      </c>
      <c r="AI80" s="141" t="s">
        <v>1451</v>
      </c>
      <c r="AJ80" s="141" t="s">
        <v>1450</v>
      </c>
      <c r="AK80" s="141" t="s">
        <v>1448</v>
      </c>
      <c r="AL80" s="141" t="s">
        <v>1199</v>
      </c>
      <c r="AM80" s="141" t="s">
        <v>1343</v>
      </c>
      <c r="AN80" s="141" t="s">
        <v>1347</v>
      </c>
      <c r="AO80" s="141" t="s">
        <v>1346</v>
      </c>
      <c r="AP80" s="141" t="s">
        <v>1345</v>
      </c>
      <c r="AQ80" s="141" t="s">
        <v>1460</v>
      </c>
      <c r="AR80" s="201" t="s">
        <v>1203</v>
      </c>
      <c r="AS80" s="201" t="s">
        <v>1453</v>
      </c>
      <c r="AT80" s="216" t="s">
        <v>1452</v>
      </c>
      <c r="AU80" s="216" t="s">
        <v>1451</v>
      </c>
      <c r="AV80" s="201" t="s">
        <v>1450</v>
      </c>
      <c r="AW80" s="201" t="s">
        <v>1448</v>
      </c>
      <c r="AX80" s="201" t="s">
        <v>1199</v>
      </c>
      <c r="AY80" s="201" t="s">
        <v>1343</v>
      </c>
      <c r="AZ80" s="201" t="s">
        <v>1347</v>
      </c>
      <c r="BA80" s="201" t="s">
        <v>1346</v>
      </c>
      <c r="BB80" s="201" t="s">
        <v>1345</v>
      </c>
      <c r="BC80" s="201" t="s">
        <v>1460</v>
      </c>
      <c r="BD80" s="331" t="s">
        <v>1203</v>
      </c>
      <c r="BE80" s="331" t="s">
        <v>1453</v>
      </c>
      <c r="BF80" s="331" t="s">
        <v>1452</v>
      </c>
      <c r="BG80" s="331" t="s">
        <v>1451</v>
      </c>
      <c r="BH80" s="331" t="s">
        <v>1450</v>
      </c>
      <c r="BI80" s="331" t="s">
        <v>1448</v>
      </c>
      <c r="BJ80" s="331" t="s">
        <v>1199</v>
      </c>
      <c r="BK80" s="331" t="s">
        <v>1343</v>
      </c>
      <c r="BL80" s="331" t="s">
        <v>1347</v>
      </c>
      <c r="BM80" s="331" t="s">
        <v>1346</v>
      </c>
      <c r="BN80" s="331" t="s">
        <v>1345</v>
      </c>
      <c r="BO80" s="331" t="s">
        <v>1460</v>
      </c>
      <c r="BP80" s="141" t="s">
        <v>1203</v>
      </c>
      <c r="BQ80" s="141" t="s">
        <v>1453</v>
      </c>
      <c r="BR80" s="141" t="s">
        <v>1452</v>
      </c>
      <c r="BS80" s="141" t="s">
        <v>1451</v>
      </c>
      <c r="BT80" s="141" t="s">
        <v>1450</v>
      </c>
      <c r="BU80" s="141" t="s">
        <v>1448</v>
      </c>
      <c r="BV80" s="141" t="s">
        <v>1199</v>
      </c>
      <c r="BW80" s="141" t="s">
        <v>1343</v>
      </c>
      <c r="BX80" s="141" t="s">
        <v>1347</v>
      </c>
      <c r="BY80" s="141" t="s">
        <v>1346</v>
      </c>
      <c r="BZ80" s="141" t="s">
        <v>1345</v>
      </c>
      <c r="CA80" s="141" t="s">
        <v>1460</v>
      </c>
      <c r="CB80" s="768" t="s">
        <v>1203</v>
      </c>
      <c r="CC80" s="768" t="s">
        <v>1453</v>
      </c>
      <c r="CD80" s="768" t="s">
        <v>1452</v>
      </c>
      <c r="CE80" s="768" t="s">
        <v>1451</v>
      </c>
      <c r="CF80" s="768" t="s">
        <v>1450</v>
      </c>
      <c r="CG80" s="768" t="s">
        <v>1448</v>
      </c>
      <c r="CH80" s="768" t="s">
        <v>1199</v>
      </c>
      <c r="CI80" s="768" t="s">
        <v>1343</v>
      </c>
      <c r="CJ80" s="768" t="s">
        <v>1347</v>
      </c>
      <c r="CK80" s="768" t="s">
        <v>1346</v>
      </c>
      <c r="CL80" s="768" t="s">
        <v>1345</v>
      </c>
      <c r="CM80" s="768" t="s">
        <v>1460</v>
      </c>
      <c r="CN80" s="50" t="s">
        <v>1233</v>
      </c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</row>
    <row r="81" spans="1:329" s="102" customFormat="1" hidden="1" x14ac:dyDescent="0.25">
      <c r="A81" s="37" t="s">
        <v>1261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>
        <v>103</v>
      </c>
      <c r="AK81" s="47">
        <v>144</v>
      </c>
      <c r="AL81" s="47">
        <v>80</v>
      </c>
      <c r="AM81" s="47">
        <v>39</v>
      </c>
      <c r="AN81" s="47">
        <v>24</v>
      </c>
      <c r="AO81" s="47">
        <v>38</v>
      </c>
      <c r="AP81" s="47">
        <v>37</v>
      </c>
      <c r="AQ81" s="47">
        <v>144</v>
      </c>
      <c r="AR81" s="47">
        <v>30</v>
      </c>
      <c r="AS81" s="47">
        <v>35</v>
      </c>
      <c r="AT81" s="47">
        <v>28</v>
      </c>
      <c r="AU81" s="47">
        <v>30</v>
      </c>
      <c r="AV81" s="47">
        <v>36</v>
      </c>
      <c r="AW81" s="47">
        <v>26</v>
      </c>
      <c r="AX81" s="47">
        <v>15</v>
      </c>
      <c r="AY81" s="47">
        <v>38</v>
      </c>
      <c r="AZ81" s="47">
        <v>19</v>
      </c>
      <c r="BA81" s="47">
        <v>25</v>
      </c>
      <c r="BB81" s="47">
        <v>20</v>
      </c>
      <c r="BC81" s="47">
        <v>60</v>
      </c>
      <c r="BD81" s="47">
        <v>46</v>
      </c>
      <c r="BE81" s="47">
        <v>23</v>
      </c>
      <c r="BF81" s="47">
        <v>18</v>
      </c>
      <c r="BG81" s="47">
        <v>42</v>
      </c>
      <c r="BH81" s="47">
        <v>25</v>
      </c>
      <c r="BI81" s="47">
        <v>17</v>
      </c>
      <c r="BJ81" s="47">
        <v>20</v>
      </c>
      <c r="BK81" s="47">
        <v>23</v>
      </c>
      <c r="BL81" s="47">
        <v>10</v>
      </c>
      <c r="BM81" s="47">
        <v>5</v>
      </c>
      <c r="BN81" s="47">
        <v>33</v>
      </c>
      <c r="BO81" s="47">
        <v>44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72">
        <f>SUM(BD81:BO81)</f>
        <v>306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  <c r="IW81" s="108"/>
      <c r="IX81" s="108"/>
      <c r="IY81" s="108"/>
      <c r="IZ81" s="108"/>
      <c r="JA81" s="108"/>
      <c r="JB81" s="108"/>
      <c r="JC81" s="108"/>
      <c r="JD81" s="108"/>
      <c r="JE81" s="108"/>
      <c r="JF81" s="108"/>
      <c r="JG81" s="108"/>
      <c r="JH81" s="108"/>
      <c r="JI81" s="108"/>
      <c r="JJ81" s="108"/>
      <c r="JK81" s="108"/>
      <c r="JL81" s="108"/>
      <c r="JM81" s="108"/>
      <c r="JN81" s="108"/>
      <c r="JO81" s="108"/>
      <c r="JP81" s="108"/>
      <c r="JQ81" s="108"/>
      <c r="JR81" s="108"/>
      <c r="JS81" s="108"/>
      <c r="JT81" s="108"/>
      <c r="JU81" s="108"/>
      <c r="JV81" s="108"/>
      <c r="JW81" s="108"/>
      <c r="JX81" s="108"/>
      <c r="JY81" s="108"/>
      <c r="JZ81" s="108"/>
      <c r="KA81" s="108"/>
      <c r="KB81" s="108"/>
      <c r="KC81" s="108"/>
      <c r="KD81" s="108"/>
      <c r="KE81" s="108"/>
      <c r="KF81" s="108"/>
      <c r="KG81" s="108"/>
      <c r="KH81" s="108"/>
      <c r="KI81" s="108"/>
      <c r="KJ81" s="108"/>
      <c r="KK81" s="108"/>
      <c r="KL81" s="108"/>
      <c r="KM81" s="108"/>
      <c r="KN81" s="108"/>
      <c r="KO81" s="108"/>
      <c r="KP81" s="108"/>
      <c r="KQ81" s="108"/>
      <c r="KR81" s="108"/>
      <c r="KS81" s="108"/>
      <c r="KT81" s="108"/>
      <c r="KU81" s="108"/>
      <c r="KV81" s="108"/>
      <c r="KW81" s="108"/>
      <c r="KX81" s="108"/>
      <c r="KY81" s="108"/>
      <c r="KZ81" s="108"/>
      <c r="LA81" s="108"/>
      <c r="LB81" s="108"/>
      <c r="LC81" s="108"/>
      <c r="LD81" s="108"/>
      <c r="LE81" s="108"/>
      <c r="LF81" s="108"/>
      <c r="LG81" s="108"/>
      <c r="LH81" s="108"/>
      <c r="LI81" s="108"/>
      <c r="LJ81" s="108"/>
      <c r="LK81" s="108"/>
      <c r="LL81" s="108"/>
      <c r="LM81" s="108"/>
      <c r="LN81" s="108"/>
      <c r="LO81" s="108"/>
      <c r="LP81" s="108"/>
      <c r="LQ81" s="108"/>
    </row>
    <row r="82" spans="1:329" s="102" customFormat="1" x14ac:dyDescent="0.25">
      <c r="A82" s="37" t="s">
        <v>1141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>
        <v>2474</v>
      </c>
      <c r="AW82" s="47">
        <v>1751</v>
      </c>
      <c r="AX82" s="47">
        <v>1032</v>
      </c>
      <c r="AY82" s="47">
        <v>602</v>
      </c>
      <c r="AZ82" s="47">
        <v>680</v>
      </c>
      <c r="BA82" s="47">
        <v>552</v>
      </c>
      <c r="BB82" s="47">
        <v>928</v>
      </c>
      <c r="BC82" s="47">
        <v>728</v>
      </c>
      <c r="BD82" s="47">
        <v>494</v>
      </c>
      <c r="BE82" s="47">
        <v>420</v>
      </c>
      <c r="BF82" s="47">
        <v>674</v>
      </c>
      <c r="BG82" s="47">
        <v>886</v>
      </c>
      <c r="BH82" s="47">
        <v>677</v>
      </c>
      <c r="BI82" s="47">
        <v>334</v>
      </c>
      <c r="BJ82" s="47">
        <v>263</v>
      </c>
      <c r="BK82" s="47">
        <v>199</v>
      </c>
      <c r="BL82" s="47">
        <v>332</v>
      </c>
      <c r="BM82" s="47">
        <v>466</v>
      </c>
      <c r="BN82" s="47">
        <v>388</v>
      </c>
      <c r="BO82" s="47">
        <v>404</v>
      </c>
      <c r="BP82" s="47">
        <v>305</v>
      </c>
      <c r="BQ82" s="47">
        <v>229</v>
      </c>
      <c r="BR82" s="47">
        <v>303</v>
      </c>
      <c r="BS82" s="47">
        <v>599</v>
      </c>
      <c r="BT82" s="47">
        <v>661</v>
      </c>
      <c r="BU82" s="47">
        <v>276</v>
      </c>
      <c r="BV82" s="47">
        <v>203</v>
      </c>
      <c r="BW82" s="47">
        <v>138</v>
      </c>
      <c r="BX82" s="47">
        <v>112</v>
      </c>
      <c r="BY82" s="47">
        <v>100</v>
      </c>
      <c r="BZ82" s="47">
        <v>378</v>
      </c>
      <c r="CA82" s="47">
        <v>300</v>
      </c>
      <c r="CB82" s="47">
        <v>126</v>
      </c>
      <c r="CC82" s="47">
        <v>115</v>
      </c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72">
        <f>SUM(CB82:CM82)</f>
        <v>241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  <c r="IW82" s="108"/>
      <c r="IX82" s="108"/>
      <c r="IY82" s="108"/>
      <c r="IZ82" s="108"/>
      <c r="JA82" s="108"/>
      <c r="JB82" s="108"/>
      <c r="JC82" s="108"/>
      <c r="JD82" s="108"/>
      <c r="JE82" s="108"/>
      <c r="JF82" s="108"/>
      <c r="JG82" s="108"/>
      <c r="JH82" s="108"/>
      <c r="JI82" s="108"/>
      <c r="JJ82" s="108"/>
      <c r="JK82" s="108"/>
      <c r="JL82" s="108"/>
      <c r="JM82" s="108"/>
      <c r="JN82" s="108"/>
      <c r="JO82" s="108"/>
      <c r="JP82" s="108"/>
      <c r="JQ82" s="108"/>
      <c r="JR82" s="108"/>
      <c r="JS82" s="108"/>
      <c r="JT82" s="108"/>
      <c r="JU82" s="108"/>
      <c r="JV82" s="108"/>
      <c r="JW82" s="108"/>
      <c r="JX82" s="108"/>
      <c r="JY82" s="108"/>
      <c r="JZ82" s="108"/>
      <c r="KA82" s="108"/>
      <c r="KB82" s="108"/>
      <c r="KC82" s="108"/>
      <c r="KD82" s="108"/>
      <c r="KE82" s="108"/>
      <c r="KF82" s="108"/>
      <c r="KG82" s="108"/>
      <c r="KH82" s="108"/>
      <c r="KI82" s="108"/>
      <c r="KJ82" s="108"/>
      <c r="KK82" s="108"/>
      <c r="KL82" s="108"/>
      <c r="KM82" s="108"/>
      <c r="KN82" s="108"/>
      <c r="KO82" s="108"/>
      <c r="KP82" s="108"/>
      <c r="KQ82" s="108"/>
      <c r="KR82" s="108"/>
      <c r="KS82" s="108"/>
      <c r="KT82" s="108"/>
      <c r="KU82" s="108"/>
      <c r="KV82" s="108"/>
      <c r="KW82" s="108"/>
      <c r="KX82" s="108"/>
      <c r="KY82" s="108"/>
      <c r="KZ82" s="108"/>
      <c r="LA82" s="108"/>
      <c r="LB82" s="108"/>
      <c r="LC82" s="108"/>
      <c r="LD82" s="108"/>
      <c r="LE82" s="108"/>
      <c r="LF82" s="108"/>
      <c r="LG82" s="108"/>
      <c r="LH82" s="108"/>
      <c r="LI82" s="108"/>
      <c r="LJ82" s="108"/>
      <c r="LK82" s="108"/>
      <c r="LL82" s="108"/>
      <c r="LM82" s="108"/>
      <c r="LN82" s="108"/>
      <c r="LO82" s="108"/>
      <c r="LP82" s="108"/>
      <c r="LQ82" s="108"/>
    </row>
    <row r="83" spans="1:329" s="40" customFormat="1" x14ac:dyDescent="0.25">
      <c r="A83" s="37" t="s">
        <v>1404</v>
      </c>
      <c r="B83" s="37"/>
      <c r="C83" s="37"/>
      <c r="D83" s="37"/>
      <c r="E83" s="37"/>
      <c r="F83" s="37"/>
      <c r="G83" s="37"/>
      <c r="H83" s="37">
        <v>4530</v>
      </c>
      <c r="I83" s="37">
        <v>3897</v>
      </c>
      <c r="J83" s="37">
        <v>2376</v>
      </c>
      <c r="K83" s="37">
        <v>2868</v>
      </c>
      <c r="L83" s="37">
        <v>5285</v>
      </c>
      <c r="M83" s="37">
        <v>4418</v>
      </c>
      <c r="N83" s="37">
        <v>3656</v>
      </c>
      <c r="O83" s="37">
        <v>4368</v>
      </c>
      <c r="P83" s="37">
        <v>3539</v>
      </c>
      <c r="Q83" s="37">
        <v>2862</v>
      </c>
      <c r="R83" s="37">
        <v>4461</v>
      </c>
      <c r="S83" s="37">
        <v>3761</v>
      </c>
      <c r="T83" s="37">
        <v>4370</v>
      </c>
      <c r="U83" s="47">
        <v>3326</v>
      </c>
      <c r="V83" s="47">
        <v>2935</v>
      </c>
      <c r="W83" s="47">
        <v>5620</v>
      </c>
      <c r="X83" s="47">
        <v>4558</v>
      </c>
      <c r="Y83" s="47">
        <v>4024</v>
      </c>
      <c r="Z83" s="47">
        <v>4148</v>
      </c>
      <c r="AA83" s="47">
        <v>3088</v>
      </c>
      <c r="AB83" s="47">
        <v>2995</v>
      </c>
      <c r="AC83" s="47">
        <v>2827</v>
      </c>
      <c r="AD83" s="47">
        <v>34541</v>
      </c>
      <c r="AE83" s="47">
        <v>4515</v>
      </c>
      <c r="AF83" s="47">
        <v>3803</v>
      </c>
      <c r="AG83" s="47">
        <v>3596</v>
      </c>
      <c r="AH83" s="47">
        <v>2462</v>
      </c>
      <c r="AI83" s="47">
        <v>2346</v>
      </c>
      <c r="AJ83" s="47">
        <v>1632</v>
      </c>
      <c r="AK83" s="47">
        <v>2256</v>
      </c>
      <c r="AL83" s="47">
        <v>2803</v>
      </c>
      <c r="AM83" s="47">
        <v>3193</v>
      </c>
      <c r="AN83" s="47">
        <v>2860</v>
      </c>
      <c r="AO83" s="47">
        <v>1156</v>
      </c>
      <c r="AP83" s="47">
        <v>2654</v>
      </c>
      <c r="AQ83" s="47">
        <v>3044</v>
      </c>
      <c r="AR83" s="47">
        <v>3124</v>
      </c>
      <c r="AS83" s="47">
        <v>2524</v>
      </c>
      <c r="AT83" s="47">
        <v>2099</v>
      </c>
      <c r="AU83" s="47">
        <v>1680</v>
      </c>
      <c r="AV83" s="47">
        <v>1954</v>
      </c>
      <c r="AW83" s="47">
        <v>2361</v>
      </c>
      <c r="AX83" s="47">
        <v>3375</v>
      </c>
      <c r="AY83" s="47">
        <v>2446</v>
      </c>
      <c r="AZ83" s="47">
        <v>1854</v>
      </c>
      <c r="BA83" s="47">
        <v>2463</v>
      </c>
      <c r="BB83" s="47">
        <v>2191</v>
      </c>
      <c r="BC83" s="47">
        <v>1804</v>
      </c>
      <c r="BD83" s="47">
        <v>2982</v>
      </c>
      <c r="BE83" s="47">
        <v>1930</v>
      </c>
      <c r="BF83" s="47">
        <v>2380</v>
      </c>
      <c r="BG83" s="47">
        <v>1437</v>
      </c>
      <c r="BH83" s="47">
        <v>1346</v>
      </c>
      <c r="BI83" s="47">
        <v>2884</v>
      </c>
      <c r="BJ83" s="47">
        <v>1346</v>
      </c>
      <c r="BK83" s="47">
        <v>1824</v>
      </c>
      <c r="BL83" s="47">
        <v>1287</v>
      </c>
      <c r="BM83" s="47">
        <v>2692</v>
      </c>
      <c r="BN83" s="47">
        <v>1894</v>
      </c>
      <c r="BO83" s="47">
        <v>1244</v>
      </c>
      <c r="BP83" s="47">
        <v>2058</v>
      </c>
      <c r="BQ83" s="47">
        <v>1923</v>
      </c>
      <c r="BR83" s="47">
        <v>960</v>
      </c>
      <c r="BS83" s="47">
        <v>3274</v>
      </c>
      <c r="BT83" s="47">
        <v>5258</v>
      </c>
      <c r="BU83" s="47">
        <v>1732</v>
      </c>
      <c r="BV83" s="47">
        <v>1330</v>
      </c>
      <c r="BW83" s="47">
        <v>1332</v>
      </c>
      <c r="BX83" s="47">
        <v>1404</v>
      </c>
      <c r="BY83" s="47">
        <v>2723</v>
      </c>
      <c r="BZ83" s="47">
        <v>1751</v>
      </c>
      <c r="CA83" s="47">
        <v>2243</v>
      </c>
      <c r="CB83" s="47">
        <v>1239</v>
      </c>
      <c r="CC83" s="47">
        <v>1773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72">
        <f t="shared" ref="CN83:CN103" si="51">SUM(CB83:CM83)</f>
        <v>3012</v>
      </c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</row>
    <row r="84" spans="1:329" s="108" customFormat="1" x14ac:dyDescent="0.25">
      <c r="A84" s="37" t="s">
        <v>1246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119"/>
      <c r="X84" s="37"/>
      <c r="Y84" s="37"/>
      <c r="Z84" s="37"/>
      <c r="AA84" s="37"/>
      <c r="AB84" s="37"/>
      <c r="AC84" s="37"/>
      <c r="AD84" s="37"/>
      <c r="AE84" s="37"/>
      <c r="AF84" s="47">
        <v>93</v>
      </c>
      <c r="AG84" s="47">
        <v>816</v>
      </c>
      <c r="AH84" s="47">
        <v>344</v>
      </c>
      <c r="AI84" s="47">
        <v>552</v>
      </c>
      <c r="AJ84" s="47">
        <v>722</v>
      </c>
      <c r="AK84" s="47">
        <v>555</v>
      </c>
      <c r="AL84" s="47">
        <v>444</v>
      </c>
      <c r="AM84" s="47">
        <v>332</v>
      </c>
      <c r="AN84" s="47">
        <v>151</v>
      </c>
      <c r="AO84" s="47">
        <v>355</v>
      </c>
      <c r="AP84" s="47">
        <v>365</v>
      </c>
      <c r="AQ84" s="47">
        <v>645</v>
      </c>
      <c r="AR84" s="47">
        <v>394</v>
      </c>
      <c r="AS84" s="47">
        <v>437</v>
      </c>
      <c r="AT84" s="47">
        <v>479</v>
      </c>
      <c r="AU84" s="47">
        <v>401</v>
      </c>
      <c r="AV84" s="47">
        <v>307</v>
      </c>
      <c r="AW84" s="47">
        <v>293</v>
      </c>
      <c r="AX84" s="47">
        <v>298</v>
      </c>
      <c r="AY84" s="47">
        <v>282</v>
      </c>
      <c r="AZ84" s="47">
        <v>171</v>
      </c>
      <c r="BA84" s="47">
        <v>403</v>
      </c>
      <c r="BB84" s="47">
        <v>170</v>
      </c>
      <c r="BC84" s="47">
        <v>252</v>
      </c>
      <c r="BD84" s="47">
        <v>419</v>
      </c>
      <c r="BE84" s="47">
        <v>444</v>
      </c>
      <c r="BF84" s="47">
        <v>441</v>
      </c>
      <c r="BG84" s="47">
        <v>264</v>
      </c>
      <c r="BH84" s="47">
        <v>222</v>
      </c>
      <c r="BI84" s="47">
        <v>226</v>
      </c>
      <c r="BJ84" s="47">
        <v>216</v>
      </c>
      <c r="BK84" s="47">
        <v>202</v>
      </c>
      <c r="BL84" s="47">
        <v>135</v>
      </c>
      <c r="BM84" s="47">
        <v>145</v>
      </c>
      <c r="BN84" s="47">
        <v>73</v>
      </c>
      <c r="BO84" s="47">
        <v>148</v>
      </c>
      <c r="BP84" s="47">
        <v>159</v>
      </c>
      <c r="BQ84" s="47">
        <v>284</v>
      </c>
      <c r="BR84" s="47">
        <v>420</v>
      </c>
      <c r="BS84" s="47">
        <v>180</v>
      </c>
      <c r="BT84" s="47">
        <v>187</v>
      </c>
      <c r="BU84" s="47">
        <v>240</v>
      </c>
      <c r="BV84" s="47">
        <v>174</v>
      </c>
      <c r="BW84" s="47">
        <v>137</v>
      </c>
      <c r="BX84" s="47">
        <v>358</v>
      </c>
      <c r="BY84" s="47">
        <v>103</v>
      </c>
      <c r="BZ84" s="47">
        <v>6</v>
      </c>
      <c r="CA84" s="47">
        <v>3</v>
      </c>
      <c r="CB84" s="47">
        <v>2</v>
      </c>
      <c r="CC84" s="47">
        <v>0</v>
      </c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72">
        <f t="shared" si="51"/>
        <v>2</v>
      </c>
    </row>
    <row r="85" spans="1:329" s="108" customFormat="1" x14ac:dyDescent="0.25">
      <c r="A85" s="37" t="s">
        <v>1260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19"/>
      <c r="X85" s="37"/>
      <c r="Y85" s="37"/>
      <c r="Z85" s="37"/>
      <c r="AA85" s="37"/>
      <c r="AB85" s="37"/>
      <c r="AC85" s="37"/>
      <c r="AD85" s="37"/>
      <c r="AE85" s="37"/>
      <c r="AF85" s="47"/>
      <c r="AG85" s="47"/>
      <c r="AH85" s="47"/>
      <c r="AI85" s="47"/>
      <c r="AJ85" s="47"/>
      <c r="AK85" s="47">
        <v>544</v>
      </c>
      <c r="AL85" s="47">
        <v>2296</v>
      </c>
      <c r="AM85" s="47">
        <v>1654</v>
      </c>
      <c r="AN85" s="47">
        <v>1125</v>
      </c>
      <c r="AO85" s="47">
        <v>1291</v>
      </c>
      <c r="AP85" s="47">
        <v>1741</v>
      </c>
      <c r="AQ85" s="47">
        <v>3405</v>
      </c>
      <c r="AR85" s="47">
        <v>1566</v>
      </c>
      <c r="AS85" s="47">
        <v>3677</v>
      </c>
      <c r="AT85" s="47">
        <v>1757</v>
      </c>
      <c r="AU85" s="47">
        <v>2393</v>
      </c>
      <c r="AV85" s="47">
        <v>3331</v>
      </c>
      <c r="AW85" s="47">
        <v>3864</v>
      </c>
      <c r="AX85" s="47">
        <v>3225</v>
      </c>
      <c r="AY85" s="47">
        <v>2459</v>
      </c>
      <c r="AZ85" s="47">
        <v>2140</v>
      </c>
      <c r="BA85" s="47">
        <v>1428</v>
      </c>
      <c r="BB85" s="47">
        <v>1435</v>
      </c>
      <c r="BC85" s="47">
        <v>4050</v>
      </c>
      <c r="BD85" s="47">
        <v>3591</v>
      </c>
      <c r="BE85" s="47">
        <v>3413</v>
      </c>
      <c r="BF85" s="47">
        <v>2896</v>
      </c>
      <c r="BG85" s="47">
        <v>3660</v>
      </c>
      <c r="BH85" s="47">
        <v>3374</v>
      </c>
      <c r="BI85" s="47">
        <v>3288</v>
      </c>
      <c r="BJ85" s="47">
        <v>2379</v>
      </c>
      <c r="BK85" s="47">
        <v>2200</v>
      </c>
      <c r="BL85" s="47">
        <v>1619</v>
      </c>
      <c r="BM85" s="47">
        <v>1980</v>
      </c>
      <c r="BN85" s="47">
        <v>2497</v>
      </c>
      <c r="BO85" s="47">
        <v>2671</v>
      </c>
      <c r="BP85" s="47">
        <v>2772</v>
      </c>
      <c r="BQ85" s="47">
        <v>2590</v>
      </c>
      <c r="BR85" s="47">
        <v>1991</v>
      </c>
      <c r="BS85" s="47">
        <v>2452</v>
      </c>
      <c r="BT85" s="47">
        <v>2428</v>
      </c>
      <c r="BU85" s="47">
        <v>2779</v>
      </c>
      <c r="BV85" s="47">
        <v>2494</v>
      </c>
      <c r="BW85" s="47">
        <v>2172</v>
      </c>
      <c r="BX85" s="47">
        <v>2175</v>
      </c>
      <c r="BY85" s="47">
        <v>1475</v>
      </c>
      <c r="BZ85" s="47">
        <v>1273</v>
      </c>
      <c r="CA85" s="47">
        <v>2793</v>
      </c>
      <c r="CB85" s="47">
        <v>2877</v>
      </c>
      <c r="CC85" s="47">
        <v>2568</v>
      </c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72">
        <f t="shared" si="51"/>
        <v>5445</v>
      </c>
    </row>
    <row r="86" spans="1:329" s="40" customFormat="1" x14ac:dyDescent="0.25">
      <c r="A86" s="37" t="s">
        <v>1355</v>
      </c>
      <c r="B86" s="37"/>
      <c r="C86" s="37"/>
      <c r="D86" s="37"/>
      <c r="E86" s="37"/>
      <c r="F86" s="37"/>
      <c r="G86" s="37"/>
      <c r="H86" s="37"/>
      <c r="I86" s="37"/>
      <c r="J86" s="37">
        <v>3</v>
      </c>
      <c r="K86" s="37"/>
      <c r="L86" s="37">
        <v>4</v>
      </c>
      <c r="M86" s="37">
        <v>122</v>
      </c>
      <c r="N86" s="37">
        <v>165</v>
      </c>
      <c r="O86" s="37">
        <v>188</v>
      </c>
      <c r="P86" s="37">
        <v>368</v>
      </c>
      <c r="Q86" s="37">
        <v>341</v>
      </c>
      <c r="R86" s="37">
        <v>433</v>
      </c>
      <c r="S86" s="37">
        <v>353</v>
      </c>
      <c r="T86" s="37">
        <v>464</v>
      </c>
      <c r="U86" s="37">
        <v>459</v>
      </c>
      <c r="V86" s="47">
        <v>1107</v>
      </c>
      <c r="W86" s="47">
        <v>1674</v>
      </c>
      <c r="X86" s="47">
        <v>2246</v>
      </c>
      <c r="Y86" s="47">
        <v>1606</v>
      </c>
      <c r="Z86" s="47">
        <v>1333</v>
      </c>
      <c r="AA86" s="47">
        <v>1713</v>
      </c>
      <c r="AB86" s="47">
        <v>1327</v>
      </c>
      <c r="AC86" s="47">
        <v>1370</v>
      </c>
      <c r="AD86" s="47">
        <v>1297</v>
      </c>
      <c r="AE86" s="47">
        <v>1169</v>
      </c>
      <c r="AF86" s="47">
        <v>1506</v>
      </c>
      <c r="AG86" s="47">
        <v>1668</v>
      </c>
      <c r="AH86" s="47">
        <v>1127</v>
      </c>
      <c r="AI86" s="47">
        <v>1302</v>
      </c>
      <c r="AJ86" s="47">
        <v>1392</v>
      </c>
      <c r="AK86" s="47">
        <v>1539</v>
      </c>
      <c r="AL86" s="47">
        <v>1249</v>
      </c>
      <c r="AM86" s="47">
        <v>1020</v>
      </c>
      <c r="AN86" s="47">
        <v>924</v>
      </c>
      <c r="AO86" s="47">
        <v>1047</v>
      </c>
      <c r="AP86" s="47">
        <v>1095</v>
      </c>
      <c r="AQ86" s="47">
        <v>803</v>
      </c>
      <c r="AR86" s="47">
        <v>811</v>
      </c>
      <c r="AS86" s="47">
        <v>893</v>
      </c>
      <c r="AT86" s="47">
        <v>667</v>
      </c>
      <c r="AU86" s="47">
        <v>952</v>
      </c>
      <c r="AV86" s="47">
        <v>1057</v>
      </c>
      <c r="AW86" s="47">
        <v>1064</v>
      </c>
      <c r="AX86" s="47">
        <v>959</v>
      </c>
      <c r="AY86" s="47">
        <v>1259</v>
      </c>
      <c r="AZ86" s="47">
        <v>1435</v>
      </c>
      <c r="BA86" s="47">
        <v>982</v>
      </c>
      <c r="BB86" s="47">
        <v>1138</v>
      </c>
      <c r="BC86" s="47">
        <v>732</v>
      </c>
      <c r="BD86" s="47">
        <v>1007</v>
      </c>
      <c r="BE86" s="47">
        <v>960</v>
      </c>
      <c r="BF86" s="47">
        <v>782</v>
      </c>
      <c r="BG86" s="47">
        <v>990</v>
      </c>
      <c r="BH86" s="47">
        <v>975</v>
      </c>
      <c r="BI86" s="47">
        <v>1476</v>
      </c>
      <c r="BJ86" s="47">
        <v>1386</v>
      </c>
      <c r="BK86" s="47">
        <v>1044</v>
      </c>
      <c r="BL86" s="47">
        <v>987</v>
      </c>
      <c r="BM86" s="47">
        <v>1225</v>
      </c>
      <c r="BN86" s="47">
        <v>745</v>
      </c>
      <c r="BO86" s="47">
        <v>913</v>
      </c>
      <c r="BP86" s="47">
        <v>907</v>
      </c>
      <c r="BQ86" s="47">
        <v>777</v>
      </c>
      <c r="BR86" s="47">
        <v>117</v>
      </c>
      <c r="BS86" s="47">
        <v>933</v>
      </c>
      <c r="BT86" s="47">
        <v>928</v>
      </c>
      <c r="BU86" s="47">
        <v>1125</v>
      </c>
      <c r="BV86" s="47">
        <v>1323</v>
      </c>
      <c r="BW86" s="47">
        <v>921</v>
      </c>
      <c r="BX86" s="47">
        <v>963</v>
      </c>
      <c r="BY86" s="47">
        <v>1061</v>
      </c>
      <c r="BZ86" s="47">
        <v>946</v>
      </c>
      <c r="CA86" s="47">
        <v>895</v>
      </c>
      <c r="CB86" s="47">
        <v>784</v>
      </c>
      <c r="CC86" s="47">
        <v>887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72">
        <f t="shared" si="51"/>
        <v>1671</v>
      </c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</row>
    <row r="87" spans="1:329" s="40" customFormat="1" x14ac:dyDescent="0.25">
      <c r="A87" s="37" t="s">
        <v>902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>
        <v>325</v>
      </c>
      <c r="BL87" s="47">
        <v>177</v>
      </c>
      <c r="BM87" s="47">
        <v>149</v>
      </c>
      <c r="BN87" s="47">
        <v>298</v>
      </c>
      <c r="BO87" s="47">
        <v>699</v>
      </c>
      <c r="BP87" s="47">
        <v>1123</v>
      </c>
      <c r="BQ87" s="47">
        <v>1324</v>
      </c>
      <c r="BR87" s="47">
        <v>39</v>
      </c>
      <c r="BS87" s="47">
        <v>6292</v>
      </c>
      <c r="BT87" s="47">
        <v>1072</v>
      </c>
      <c r="BU87" s="47">
        <v>937</v>
      </c>
      <c r="BV87" s="47">
        <v>12307</v>
      </c>
      <c r="BW87" s="47">
        <v>1455</v>
      </c>
      <c r="BX87" s="47">
        <v>1077</v>
      </c>
      <c r="BY87" s="47">
        <v>1365</v>
      </c>
      <c r="BZ87" s="47">
        <v>2222</v>
      </c>
      <c r="CA87" s="47">
        <v>1246</v>
      </c>
      <c r="CB87" s="47">
        <v>2787</v>
      </c>
      <c r="CC87" s="47">
        <v>1206</v>
      </c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72">
        <f t="shared" si="51"/>
        <v>3993</v>
      </c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</row>
    <row r="88" spans="1:329" s="40" customFormat="1" hidden="1" x14ac:dyDescent="0.25">
      <c r="A88" s="37" t="s">
        <v>1406</v>
      </c>
      <c r="B88" s="37"/>
      <c r="C88" s="37"/>
      <c r="D88" s="37"/>
      <c r="E88" s="37"/>
      <c r="F88" s="37"/>
      <c r="G88" s="37"/>
      <c r="H88" s="37"/>
      <c r="I88" s="37"/>
      <c r="J88" s="37">
        <v>294</v>
      </c>
      <c r="K88" s="37">
        <v>425</v>
      </c>
      <c r="L88" s="37">
        <v>593</v>
      </c>
      <c r="M88" s="37">
        <v>805</v>
      </c>
      <c r="N88" s="37">
        <v>563</v>
      </c>
      <c r="O88" s="37">
        <v>570</v>
      </c>
      <c r="P88" s="37">
        <v>243</v>
      </c>
      <c r="Q88" s="37">
        <v>297</v>
      </c>
      <c r="R88" s="37">
        <v>322</v>
      </c>
      <c r="S88" s="37">
        <v>448</v>
      </c>
      <c r="T88" s="37">
        <v>630</v>
      </c>
      <c r="U88" s="37">
        <v>614</v>
      </c>
      <c r="V88" s="37">
        <v>497</v>
      </c>
      <c r="W88" s="121">
        <v>608</v>
      </c>
      <c r="X88" s="37">
        <v>778</v>
      </c>
      <c r="Y88" s="37">
        <v>948</v>
      </c>
      <c r="Z88" s="37">
        <v>719</v>
      </c>
      <c r="AA88" s="37">
        <v>578</v>
      </c>
      <c r="AB88" s="37">
        <v>284</v>
      </c>
      <c r="AC88" s="37">
        <v>209</v>
      </c>
      <c r="AD88" s="37">
        <v>260</v>
      </c>
      <c r="AE88" s="37">
        <v>390</v>
      </c>
      <c r="AF88" s="47">
        <v>517</v>
      </c>
      <c r="AG88" s="47">
        <v>560</v>
      </c>
      <c r="AH88" s="47">
        <v>458</v>
      </c>
      <c r="AI88" s="47">
        <v>493</v>
      </c>
      <c r="AJ88" s="47">
        <v>496</v>
      </c>
      <c r="AK88" s="47">
        <v>508</v>
      </c>
      <c r="AL88" s="47">
        <v>422</v>
      </c>
      <c r="AM88" s="47">
        <v>308</v>
      </c>
      <c r="AN88" s="47">
        <v>198</v>
      </c>
      <c r="AO88" s="47">
        <v>0</v>
      </c>
      <c r="AP88" s="47">
        <v>0</v>
      </c>
      <c r="AQ88" s="47">
        <v>0</v>
      </c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72">
        <f t="shared" si="51"/>
        <v>0</v>
      </c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</row>
    <row r="89" spans="1:329" s="40" customFormat="1" hidden="1" x14ac:dyDescent="0.25">
      <c r="A89" s="37" t="s">
        <v>1190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121"/>
      <c r="X89" s="37"/>
      <c r="Y89" s="37"/>
      <c r="Z89" s="37"/>
      <c r="AA89" s="37"/>
      <c r="AB89" s="37"/>
      <c r="AC89" s="37"/>
      <c r="AD89" s="37"/>
      <c r="AE89" s="3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>
        <v>163</v>
      </c>
      <c r="AU89" s="47">
        <v>1268</v>
      </c>
      <c r="AV89" s="47">
        <v>493</v>
      </c>
      <c r="AW89" s="47">
        <v>260</v>
      </c>
      <c r="AX89" s="47">
        <v>240</v>
      </c>
      <c r="AY89" s="47">
        <v>174</v>
      </c>
      <c r="AZ89" s="47">
        <v>168</v>
      </c>
      <c r="BA89" s="47">
        <v>117</v>
      </c>
      <c r="BB89" s="47">
        <v>20</v>
      </c>
      <c r="BC89" s="47">
        <v>1</v>
      </c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72">
        <f t="shared" si="51"/>
        <v>0</v>
      </c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</row>
    <row r="90" spans="1:329" s="40" customFormat="1" x14ac:dyDescent="0.25">
      <c r="A90" s="37" t="s">
        <v>820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121"/>
      <c r="X90" s="37"/>
      <c r="Y90" s="37"/>
      <c r="Z90" s="37"/>
      <c r="AA90" s="37"/>
      <c r="AB90" s="37"/>
      <c r="AC90" s="37"/>
      <c r="AD90" s="37"/>
      <c r="AE90" s="3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>
        <v>48</v>
      </c>
      <c r="BO90" s="47">
        <v>31</v>
      </c>
      <c r="BP90" s="47">
        <v>91</v>
      </c>
      <c r="BQ90" s="47">
        <v>328</v>
      </c>
      <c r="BR90" s="47">
        <v>61</v>
      </c>
      <c r="BS90" s="47">
        <v>6107</v>
      </c>
      <c r="BT90" s="47">
        <v>2672</v>
      </c>
      <c r="BU90" s="47">
        <v>443</v>
      </c>
      <c r="BV90" s="47">
        <v>487</v>
      </c>
      <c r="BW90" s="47">
        <v>833</v>
      </c>
      <c r="BX90" s="47">
        <v>726</v>
      </c>
      <c r="BY90" s="47">
        <v>697</v>
      </c>
      <c r="BZ90" s="47">
        <v>617</v>
      </c>
      <c r="CA90" s="47">
        <v>2407</v>
      </c>
      <c r="CB90" s="47">
        <v>1857</v>
      </c>
      <c r="CC90" s="47">
        <v>1322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72">
        <f t="shared" si="51"/>
        <v>3179</v>
      </c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</row>
    <row r="91" spans="1:329" s="40" customFormat="1" x14ac:dyDescent="0.25">
      <c r="A91" s="85" t="s">
        <v>1184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121"/>
      <c r="X91" s="37"/>
      <c r="Y91" s="37"/>
      <c r="Z91" s="37"/>
      <c r="AA91" s="37"/>
      <c r="AB91" s="37"/>
      <c r="AC91" s="37"/>
      <c r="AD91" s="37"/>
      <c r="AE91" s="37"/>
      <c r="AF91" s="47"/>
      <c r="AG91" s="47"/>
      <c r="AH91" s="47"/>
      <c r="AI91" s="47"/>
      <c r="AJ91" s="47"/>
      <c r="AK91" s="47"/>
      <c r="AL91" s="47"/>
      <c r="AM91" s="47"/>
      <c r="AN91" s="47">
        <v>626</v>
      </c>
      <c r="AO91" s="47">
        <v>1325</v>
      </c>
      <c r="AP91" s="47">
        <v>3362</v>
      </c>
      <c r="AQ91" s="47">
        <v>2274</v>
      </c>
      <c r="AR91" s="47">
        <v>1612</v>
      </c>
      <c r="AS91" s="47">
        <v>1990</v>
      </c>
      <c r="AT91" s="47">
        <v>1682</v>
      </c>
      <c r="AU91" s="47">
        <v>2335</v>
      </c>
      <c r="AV91" s="47">
        <v>3239</v>
      </c>
      <c r="AW91" s="47">
        <v>2711</v>
      </c>
      <c r="AX91" s="47">
        <v>3867</v>
      </c>
      <c r="AY91" s="47">
        <v>2970</v>
      </c>
      <c r="AZ91" s="47">
        <v>4426</v>
      </c>
      <c r="BA91" s="47">
        <v>3842</v>
      </c>
      <c r="BB91" s="47">
        <v>5118</v>
      </c>
      <c r="BC91" s="47">
        <v>4099</v>
      </c>
      <c r="BD91" s="47">
        <v>4529</v>
      </c>
      <c r="BE91" s="47">
        <v>4795</v>
      </c>
      <c r="BF91" s="47">
        <v>4163</v>
      </c>
      <c r="BG91" s="47">
        <v>5479</v>
      </c>
      <c r="BH91" s="47">
        <v>4617</v>
      </c>
      <c r="BI91" s="47">
        <v>4780</v>
      </c>
      <c r="BJ91" s="47">
        <v>5171</v>
      </c>
      <c r="BK91" s="47">
        <v>4575</v>
      </c>
      <c r="BL91" s="47">
        <v>3658</v>
      </c>
      <c r="BM91" s="47">
        <v>5322</v>
      </c>
      <c r="BN91" s="47">
        <v>5827</v>
      </c>
      <c r="BO91" s="47">
        <v>4293</v>
      </c>
      <c r="BP91" s="47">
        <v>4382</v>
      </c>
      <c r="BQ91" s="47">
        <v>5312</v>
      </c>
      <c r="BR91" s="47">
        <v>7572</v>
      </c>
      <c r="BS91" s="47">
        <v>6424</v>
      </c>
      <c r="BT91" s="47">
        <v>6102</v>
      </c>
      <c r="BU91" s="47">
        <v>6460</v>
      </c>
      <c r="BV91" s="47">
        <v>10152</v>
      </c>
      <c r="BW91" s="47">
        <v>7809</v>
      </c>
      <c r="BX91" s="47">
        <v>8308</v>
      </c>
      <c r="BY91" s="47">
        <v>4612</v>
      </c>
      <c r="BZ91" s="47">
        <v>6545</v>
      </c>
      <c r="CA91" s="47">
        <v>5328</v>
      </c>
      <c r="CB91" s="47">
        <v>8631</v>
      </c>
      <c r="CC91" s="47">
        <v>7131</v>
      </c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72">
        <f t="shared" si="51"/>
        <v>15762</v>
      </c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</row>
    <row r="92" spans="1:329" s="40" customFormat="1" x14ac:dyDescent="0.25">
      <c r="A92" s="37" t="s">
        <v>1405</v>
      </c>
      <c r="B92" s="37"/>
      <c r="C92" s="37"/>
      <c r="D92" s="37"/>
      <c r="E92" s="37"/>
      <c r="F92" s="37"/>
      <c r="G92" s="37"/>
      <c r="H92" s="37"/>
      <c r="I92" s="37"/>
      <c r="J92" s="37">
        <v>4721</v>
      </c>
      <c r="K92" s="37">
        <v>5445</v>
      </c>
      <c r="L92" s="37">
        <v>5990</v>
      </c>
      <c r="M92" s="37">
        <v>5967</v>
      </c>
      <c r="N92" s="37">
        <v>6182</v>
      </c>
      <c r="O92" s="37">
        <v>6648</v>
      </c>
      <c r="P92" s="37">
        <v>8063</v>
      </c>
      <c r="Q92" s="37">
        <v>5564</v>
      </c>
      <c r="R92" s="37">
        <v>5006</v>
      </c>
      <c r="S92" s="37">
        <v>5588</v>
      </c>
      <c r="T92" s="37">
        <v>6646</v>
      </c>
      <c r="U92" s="47">
        <v>6436</v>
      </c>
      <c r="V92" s="47">
        <v>5755</v>
      </c>
      <c r="W92" s="120">
        <v>8779</v>
      </c>
      <c r="X92" s="47">
        <v>5943</v>
      </c>
      <c r="Y92" s="47">
        <v>9330</v>
      </c>
      <c r="Z92" s="47">
        <v>12061</v>
      </c>
      <c r="AA92" s="47">
        <v>6391</v>
      </c>
      <c r="AB92" s="47">
        <v>6157</v>
      </c>
      <c r="AC92" s="47">
        <v>5378</v>
      </c>
      <c r="AD92" s="47">
        <v>5579</v>
      </c>
      <c r="AE92" s="47">
        <v>5955</v>
      </c>
      <c r="AF92" s="47">
        <v>5756</v>
      </c>
      <c r="AG92" s="47">
        <v>4532</v>
      </c>
      <c r="AH92" s="47">
        <v>4385</v>
      </c>
      <c r="AI92" s="47">
        <v>5360</v>
      </c>
      <c r="AJ92" s="47">
        <v>5405</v>
      </c>
      <c r="AK92" s="47">
        <v>5744</v>
      </c>
      <c r="AL92" s="47">
        <v>5335</v>
      </c>
      <c r="AM92" s="47">
        <v>4874</v>
      </c>
      <c r="AN92" s="47">
        <v>3467</v>
      </c>
      <c r="AO92" s="47">
        <v>4635</v>
      </c>
      <c r="AP92" s="47">
        <v>5911</v>
      </c>
      <c r="AQ92" s="47">
        <v>4782</v>
      </c>
      <c r="AR92" s="47">
        <v>5271</v>
      </c>
      <c r="AS92" s="47">
        <v>4857</v>
      </c>
      <c r="AT92" s="47">
        <v>3237</v>
      </c>
      <c r="AU92" s="47">
        <v>3930</v>
      </c>
      <c r="AV92" s="47">
        <v>4565</v>
      </c>
      <c r="AW92" s="47">
        <v>4263</v>
      </c>
      <c r="AX92" s="47">
        <v>3988</v>
      </c>
      <c r="AY92" s="47">
        <v>3979</v>
      </c>
      <c r="AZ92" s="47">
        <v>3754</v>
      </c>
      <c r="BA92" s="47">
        <v>3510</v>
      </c>
      <c r="BB92" s="47">
        <v>3518</v>
      </c>
      <c r="BC92" s="47">
        <v>3419</v>
      </c>
      <c r="BD92" s="47">
        <v>3608</v>
      </c>
      <c r="BE92" s="47">
        <v>4433</v>
      </c>
      <c r="BF92" s="47">
        <v>3369</v>
      </c>
      <c r="BG92" s="47">
        <v>4389</v>
      </c>
      <c r="BH92" s="47">
        <v>3945</v>
      </c>
      <c r="BI92" s="47">
        <v>4264</v>
      </c>
      <c r="BJ92" s="47">
        <v>5252</v>
      </c>
      <c r="BK92" s="47">
        <v>3034</v>
      </c>
      <c r="BL92" s="47">
        <v>2106</v>
      </c>
      <c r="BM92" s="47">
        <v>4915</v>
      </c>
      <c r="BN92" s="47">
        <v>3943</v>
      </c>
      <c r="BO92" s="47">
        <v>3354</v>
      </c>
      <c r="BP92" s="47">
        <v>4223</v>
      </c>
      <c r="BQ92" s="47">
        <v>2204</v>
      </c>
      <c r="BR92" s="47">
        <v>1736</v>
      </c>
      <c r="BS92" s="47">
        <v>1815</v>
      </c>
      <c r="BT92" s="47">
        <v>2457</v>
      </c>
      <c r="BU92" s="47">
        <v>2091</v>
      </c>
      <c r="BV92" s="47">
        <v>1847</v>
      </c>
      <c r="BW92" s="47">
        <v>1901</v>
      </c>
      <c r="BX92" s="47">
        <v>2787</v>
      </c>
      <c r="BY92" s="47">
        <v>3279</v>
      </c>
      <c r="BZ92" s="47">
        <v>3036</v>
      </c>
      <c r="CA92" s="47">
        <v>3764</v>
      </c>
      <c r="CB92" s="47">
        <v>1851</v>
      </c>
      <c r="CC92" s="47">
        <v>1652</v>
      </c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72">
        <f t="shared" si="51"/>
        <v>3503</v>
      </c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</row>
    <row r="93" spans="1:329" s="40" customFormat="1" x14ac:dyDescent="0.25">
      <c r="A93" s="37" t="s">
        <v>1408</v>
      </c>
      <c r="B93" s="37"/>
      <c r="C93" s="37"/>
      <c r="D93" s="37"/>
      <c r="E93" s="37"/>
      <c r="F93" s="37"/>
      <c r="G93" s="37"/>
      <c r="H93" s="37"/>
      <c r="I93" s="37"/>
      <c r="J93" s="37">
        <v>219</v>
      </c>
      <c r="K93" s="37">
        <v>288</v>
      </c>
      <c r="L93" s="37">
        <v>325</v>
      </c>
      <c r="M93" s="37">
        <v>337</v>
      </c>
      <c r="N93" s="37">
        <v>454</v>
      </c>
      <c r="O93" s="37">
        <v>795</v>
      </c>
      <c r="P93" s="37">
        <v>2007</v>
      </c>
      <c r="Q93" s="37">
        <v>496</v>
      </c>
      <c r="R93" s="37">
        <v>655</v>
      </c>
      <c r="S93" s="37">
        <v>756</v>
      </c>
      <c r="T93" s="37">
        <v>484</v>
      </c>
      <c r="U93" s="37">
        <v>474</v>
      </c>
      <c r="V93" s="37">
        <v>466</v>
      </c>
      <c r="W93" s="119">
        <v>681</v>
      </c>
      <c r="X93" s="37">
        <v>942</v>
      </c>
      <c r="Y93" s="37">
        <v>662</v>
      </c>
      <c r="Z93" s="37">
        <v>630</v>
      </c>
      <c r="AA93" s="37">
        <v>467</v>
      </c>
      <c r="AB93" s="37">
        <v>510</v>
      </c>
      <c r="AC93" s="37">
        <v>658</v>
      </c>
      <c r="AD93" s="37">
        <v>695</v>
      </c>
      <c r="AE93" s="47">
        <v>1618</v>
      </c>
      <c r="AF93" s="47">
        <v>64541</v>
      </c>
      <c r="AG93" s="47">
        <v>3867</v>
      </c>
      <c r="AH93" s="47">
        <v>1814</v>
      </c>
      <c r="AI93" s="47">
        <v>2551</v>
      </c>
      <c r="AJ93" s="47">
        <v>2008</v>
      </c>
      <c r="AK93" s="47">
        <v>2374</v>
      </c>
      <c r="AL93" s="47">
        <v>1595</v>
      </c>
      <c r="AM93" s="47">
        <v>33</v>
      </c>
      <c r="AN93" s="47">
        <v>1060</v>
      </c>
      <c r="AO93" s="47">
        <v>1427</v>
      </c>
      <c r="AP93" s="47">
        <v>1300</v>
      </c>
      <c r="AQ93" s="47">
        <v>973</v>
      </c>
      <c r="AR93" s="47">
        <v>802</v>
      </c>
      <c r="AS93" s="47">
        <v>1098</v>
      </c>
      <c r="AT93" s="47">
        <v>500</v>
      </c>
      <c r="AU93" s="47">
        <v>648</v>
      </c>
      <c r="AV93" s="47">
        <v>595</v>
      </c>
      <c r="AW93" s="47">
        <v>919</v>
      </c>
      <c r="AX93" s="47">
        <v>1041</v>
      </c>
      <c r="AY93" s="47">
        <v>997</v>
      </c>
      <c r="AZ93" s="47">
        <v>699</v>
      </c>
      <c r="BA93" s="47">
        <v>593</v>
      </c>
      <c r="BB93" s="47">
        <v>563</v>
      </c>
      <c r="BC93" s="47">
        <v>781</v>
      </c>
      <c r="BD93" s="47">
        <v>698</v>
      </c>
      <c r="BE93" s="47">
        <v>1029</v>
      </c>
      <c r="BF93" s="47">
        <v>961</v>
      </c>
      <c r="BG93" s="47">
        <v>890</v>
      </c>
      <c r="BH93" s="47">
        <v>839</v>
      </c>
      <c r="BI93" s="47">
        <v>1401</v>
      </c>
      <c r="BJ93" s="47">
        <v>970</v>
      </c>
      <c r="BK93" s="47">
        <v>688</v>
      </c>
      <c r="BL93" s="47">
        <v>770</v>
      </c>
      <c r="BM93" s="47">
        <v>810</v>
      </c>
      <c r="BN93" s="47">
        <v>700</v>
      </c>
      <c r="BO93" s="47">
        <v>634</v>
      </c>
      <c r="BP93" s="47">
        <v>161</v>
      </c>
      <c r="BQ93" s="47">
        <v>497</v>
      </c>
      <c r="BR93" s="47">
        <v>440</v>
      </c>
      <c r="BS93" s="47">
        <v>501</v>
      </c>
      <c r="BT93" s="47">
        <v>739</v>
      </c>
      <c r="BU93" s="47">
        <v>589</v>
      </c>
      <c r="BV93" s="47">
        <v>462</v>
      </c>
      <c r="BW93" s="47">
        <v>440</v>
      </c>
      <c r="BX93" s="47">
        <v>362</v>
      </c>
      <c r="BY93" s="47">
        <v>383</v>
      </c>
      <c r="BZ93" s="47">
        <v>525</v>
      </c>
      <c r="CA93" s="47">
        <v>445</v>
      </c>
      <c r="CB93" s="47">
        <v>467</v>
      </c>
      <c r="CC93" s="47">
        <v>406</v>
      </c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72">
        <f t="shared" si="51"/>
        <v>873</v>
      </c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</row>
    <row r="94" spans="1:329" s="40" customFormat="1" hidden="1" x14ac:dyDescent="0.25">
      <c r="A94" s="37" t="s">
        <v>1131</v>
      </c>
      <c r="B94" s="37"/>
      <c r="C94" s="37"/>
      <c r="D94" s="37"/>
      <c r="E94" s="37"/>
      <c r="F94" s="37"/>
      <c r="G94" s="37"/>
      <c r="H94" s="37"/>
      <c r="I94" s="37"/>
      <c r="J94" s="37">
        <v>71</v>
      </c>
      <c r="K94" s="37">
        <v>90</v>
      </c>
      <c r="L94" s="37">
        <v>97</v>
      </c>
      <c r="M94" s="37">
        <v>115</v>
      </c>
      <c r="N94" s="37">
        <v>140</v>
      </c>
      <c r="O94" s="37">
        <v>169</v>
      </c>
      <c r="P94" s="37">
        <v>199</v>
      </c>
      <c r="Q94" s="37">
        <v>49</v>
      </c>
      <c r="R94" s="37">
        <v>38</v>
      </c>
      <c r="S94" s="37">
        <v>53</v>
      </c>
      <c r="T94" s="37">
        <v>86</v>
      </c>
      <c r="U94" s="37">
        <v>67</v>
      </c>
      <c r="V94" s="37">
        <v>57</v>
      </c>
      <c r="W94" s="37">
        <v>70</v>
      </c>
      <c r="X94" s="37">
        <v>92</v>
      </c>
      <c r="Y94" s="37">
        <v>77</v>
      </c>
      <c r="Z94" s="37">
        <v>87</v>
      </c>
      <c r="AA94" s="37">
        <v>87</v>
      </c>
      <c r="AB94" s="37">
        <v>37</v>
      </c>
      <c r="AC94" s="37">
        <v>42</v>
      </c>
      <c r="AD94" s="37">
        <v>37</v>
      </c>
      <c r="AE94" s="37">
        <v>188</v>
      </c>
      <c r="AF94" s="47">
        <v>132</v>
      </c>
      <c r="AG94" s="47">
        <v>111</v>
      </c>
      <c r="AH94" s="47">
        <v>62</v>
      </c>
      <c r="AI94" s="47">
        <v>65</v>
      </c>
      <c r="AJ94" s="47">
        <v>64</v>
      </c>
      <c r="AK94" s="47">
        <v>70</v>
      </c>
      <c r="AL94" s="47">
        <v>75</v>
      </c>
      <c r="AM94" s="47">
        <v>97</v>
      </c>
      <c r="AN94" s="47">
        <v>14</v>
      </c>
      <c r="AO94" s="47">
        <v>0</v>
      </c>
      <c r="AP94" s="47">
        <v>0</v>
      </c>
      <c r="AQ94" s="47">
        <v>0</v>
      </c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72">
        <f t="shared" si="51"/>
        <v>0</v>
      </c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</row>
    <row r="95" spans="1:329" s="40" customFormat="1" x14ac:dyDescent="0.25">
      <c r="A95" s="37" t="s">
        <v>1131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>
        <v>45</v>
      </c>
      <c r="BW95" s="47">
        <v>517</v>
      </c>
      <c r="BX95" s="47">
        <v>277</v>
      </c>
      <c r="BY95" s="47">
        <v>1265</v>
      </c>
      <c r="BZ95" s="47">
        <v>765</v>
      </c>
      <c r="CA95" s="47">
        <v>295</v>
      </c>
      <c r="CB95" s="47">
        <v>449</v>
      </c>
      <c r="CC95" s="47">
        <v>532</v>
      </c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72">
        <f t="shared" si="51"/>
        <v>981</v>
      </c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</row>
    <row r="96" spans="1:329" s="40" customFormat="1" x14ac:dyDescent="0.25">
      <c r="A96" s="37" t="s">
        <v>1042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7"/>
      <c r="AG96" s="47"/>
      <c r="AH96" s="47"/>
      <c r="AI96" s="47"/>
      <c r="AJ96" s="47"/>
      <c r="AK96" s="47"/>
      <c r="AL96" s="47"/>
      <c r="AM96" s="47">
        <v>224</v>
      </c>
      <c r="AN96" s="47">
        <v>152</v>
      </c>
      <c r="AO96" s="47">
        <v>409</v>
      </c>
      <c r="AP96" s="47">
        <v>1230</v>
      </c>
      <c r="AQ96" s="47">
        <v>553</v>
      </c>
      <c r="AR96" s="47">
        <v>329</v>
      </c>
      <c r="AS96" s="47">
        <v>741</v>
      </c>
      <c r="AT96" s="47">
        <v>429</v>
      </c>
      <c r="AU96" s="47">
        <v>639</v>
      </c>
      <c r="AV96" s="47">
        <v>1004</v>
      </c>
      <c r="AW96" s="47">
        <v>1065</v>
      </c>
      <c r="AX96" s="47">
        <v>1048</v>
      </c>
      <c r="AY96" s="47">
        <v>898</v>
      </c>
      <c r="AZ96" s="47">
        <v>822</v>
      </c>
      <c r="BA96" s="47">
        <v>770</v>
      </c>
      <c r="BB96" s="47">
        <v>679</v>
      </c>
      <c r="BC96" s="47">
        <v>1043</v>
      </c>
      <c r="BD96" s="47">
        <v>1289</v>
      </c>
      <c r="BE96" s="47">
        <v>1518</v>
      </c>
      <c r="BF96" s="47">
        <v>1859</v>
      </c>
      <c r="BG96" s="47">
        <v>1601</v>
      </c>
      <c r="BH96" s="47">
        <v>3985</v>
      </c>
      <c r="BI96" s="47">
        <v>2167</v>
      </c>
      <c r="BJ96" s="47">
        <v>1533</v>
      </c>
      <c r="BK96" s="47">
        <v>1521</v>
      </c>
      <c r="BL96" s="47">
        <v>1833</v>
      </c>
      <c r="BM96" s="47">
        <v>1265</v>
      </c>
      <c r="BN96" s="47">
        <v>1594</v>
      </c>
      <c r="BO96" s="47">
        <v>881</v>
      </c>
      <c r="BP96" s="47">
        <v>1214</v>
      </c>
      <c r="BQ96" s="47">
        <v>1434</v>
      </c>
      <c r="BR96" s="47">
        <v>1150</v>
      </c>
      <c r="BS96" s="47">
        <v>2729</v>
      </c>
      <c r="BT96" s="47">
        <v>3118</v>
      </c>
      <c r="BU96" s="47">
        <v>1753</v>
      </c>
      <c r="BV96" s="47">
        <v>1410</v>
      </c>
      <c r="BW96" s="47">
        <v>2086</v>
      </c>
      <c r="BX96" s="47">
        <v>1427</v>
      </c>
      <c r="BY96" s="47">
        <v>978</v>
      </c>
      <c r="BZ96" s="47">
        <v>1565</v>
      </c>
      <c r="CA96" s="47">
        <v>565</v>
      </c>
      <c r="CB96" s="47">
        <v>2821</v>
      </c>
      <c r="CC96" s="47">
        <v>2296</v>
      </c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72">
        <f t="shared" si="51"/>
        <v>5117</v>
      </c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</row>
    <row r="97" spans="1:317" s="40" customFormat="1" x14ac:dyDescent="0.25">
      <c r="A97" s="37" t="s">
        <v>1407</v>
      </c>
      <c r="B97" s="37"/>
      <c r="C97" s="37"/>
      <c r="D97" s="37"/>
      <c r="E97" s="37"/>
      <c r="F97" s="37"/>
      <c r="G97" s="37"/>
      <c r="H97" s="37"/>
      <c r="I97" s="37"/>
      <c r="J97" s="37">
        <v>5776</v>
      </c>
      <c r="K97" s="37">
        <v>4786</v>
      </c>
      <c r="L97" s="37">
        <v>7099</v>
      </c>
      <c r="M97" s="37">
        <v>5204</v>
      </c>
      <c r="N97" s="37">
        <v>5748</v>
      </c>
      <c r="O97" s="37">
        <v>5994</v>
      </c>
      <c r="P97" s="37">
        <v>5838</v>
      </c>
      <c r="Q97" s="37">
        <v>6656</v>
      </c>
      <c r="R97" s="37">
        <v>10665</v>
      </c>
      <c r="S97" s="37">
        <v>9479</v>
      </c>
      <c r="T97" s="37">
        <v>8188</v>
      </c>
      <c r="U97" s="47">
        <v>6930</v>
      </c>
      <c r="V97" s="47">
        <v>7036</v>
      </c>
      <c r="W97" s="47">
        <v>11316</v>
      </c>
      <c r="X97" s="47">
        <v>12110</v>
      </c>
      <c r="Y97" s="47">
        <v>10436</v>
      </c>
      <c r="Z97" s="47">
        <v>8981</v>
      </c>
      <c r="AA97" s="47">
        <v>9861</v>
      </c>
      <c r="AB97" s="47">
        <v>7749</v>
      </c>
      <c r="AC97" s="47">
        <v>8043</v>
      </c>
      <c r="AD97" s="47">
        <v>8114</v>
      </c>
      <c r="AE97" s="47">
        <v>12191</v>
      </c>
      <c r="AF97" s="47">
        <v>12439</v>
      </c>
      <c r="AG97" s="47">
        <v>17036</v>
      </c>
      <c r="AH97" s="47">
        <v>11679</v>
      </c>
      <c r="AI97" s="47">
        <v>13619</v>
      </c>
      <c r="AJ97" s="47">
        <v>20688</v>
      </c>
      <c r="AK97" s="47">
        <v>12489</v>
      </c>
      <c r="AL97" s="47">
        <v>12170</v>
      </c>
      <c r="AM97" s="47">
        <v>15820</v>
      </c>
      <c r="AN97" s="47">
        <v>10422</v>
      </c>
      <c r="AO97" s="47">
        <v>4656</v>
      </c>
      <c r="AP97" s="47">
        <v>6444</v>
      </c>
      <c r="AQ97" s="47">
        <v>8322</v>
      </c>
      <c r="AR97" s="47">
        <v>7757</v>
      </c>
      <c r="AS97" s="47">
        <v>11159</v>
      </c>
      <c r="AT97" s="47">
        <v>7224</v>
      </c>
      <c r="AU97" s="47">
        <v>8368</v>
      </c>
      <c r="AV97" s="47">
        <v>13851</v>
      </c>
      <c r="AW97" s="47">
        <v>11436</v>
      </c>
      <c r="AX97" s="47">
        <v>11231</v>
      </c>
      <c r="AY97" s="47">
        <v>11307</v>
      </c>
      <c r="AZ97" s="47">
        <v>7670</v>
      </c>
      <c r="BA97" s="47">
        <v>7959</v>
      </c>
      <c r="BB97" s="47">
        <v>8126</v>
      </c>
      <c r="BC97" s="47">
        <v>12996</v>
      </c>
      <c r="BD97" s="47">
        <v>23218</v>
      </c>
      <c r="BE97" s="47">
        <v>19172</v>
      </c>
      <c r="BF97" s="47">
        <v>13847</v>
      </c>
      <c r="BG97" s="47">
        <v>14236</v>
      </c>
      <c r="BH97" s="47">
        <v>14913</v>
      </c>
      <c r="BI97" s="47">
        <v>15435</v>
      </c>
      <c r="BJ97" s="47">
        <v>15721</v>
      </c>
      <c r="BK97" s="47">
        <v>14292</v>
      </c>
      <c r="BL97" s="47">
        <v>9565</v>
      </c>
      <c r="BM97" s="47">
        <v>10455</v>
      </c>
      <c r="BN97" s="47">
        <v>8778</v>
      </c>
      <c r="BO97" s="47">
        <v>12827</v>
      </c>
      <c r="BP97" s="47">
        <v>17863</v>
      </c>
      <c r="BQ97" s="47">
        <v>16600</v>
      </c>
      <c r="BR97" s="47">
        <v>12065</v>
      </c>
      <c r="BS97" s="47">
        <v>7472</v>
      </c>
      <c r="BT97" s="47">
        <v>14174</v>
      </c>
      <c r="BU97" s="47">
        <v>17329</v>
      </c>
      <c r="BV97" s="47">
        <v>14717</v>
      </c>
      <c r="BW97" s="47">
        <v>11671</v>
      </c>
      <c r="BX97" s="47">
        <v>9210</v>
      </c>
      <c r="BY97" s="47">
        <v>13251</v>
      </c>
      <c r="BZ97" s="47">
        <v>11186</v>
      </c>
      <c r="CA97" s="47">
        <v>14893</v>
      </c>
      <c r="CB97" s="47">
        <v>19460</v>
      </c>
      <c r="CC97" s="47">
        <v>21433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72">
        <f t="shared" si="51"/>
        <v>40893</v>
      </c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</row>
    <row r="98" spans="1:317" s="40" customFormat="1" x14ac:dyDescent="0.25">
      <c r="A98" s="37" t="s">
        <v>1409</v>
      </c>
      <c r="B98" s="37"/>
      <c r="C98" s="37"/>
      <c r="D98" s="37"/>
      <c r="E98" s="37"/>
      <c r="F98" s="37"/>
      <c r="G98" s="37"/>
      <c r="H98" s="37"/>
      <c r="I98" s="37"/>
      <c r="J98" s="37">
        <v>586</v>
      </c>
      <c r="K98" s="37">
        <v>960</v>
      </c>
      <c r="L98" s="37">
        <v>977</v>
      </c>
      <c r="M98" s="37">
        <v>1561</v>
      </c>
      <c r="N98" s="37">
        <v>1275</v>
      </c>
      <c r="O98" s="37">
        <v>1337</v>
      </c>
      <c r="P98" s="37">
        <v>895</v>
      </c>
      <c r="Q98" s="37">
        <v>747</v>
      </c>
      <c r="R98" s="37">
        <v>1118</v>
      </c>
      <c r="S98" s="37">
        <v>739</v>
      </c>
      <c r="T98" s="37">
        <v>1515</v>
      </c>
      <c r="U98" s="47">
        <v>1322</v>
      </c>
      <c r="V98" s="47">
        <v>1834</v>
      </c>
      <c r="W98" s="120">
        <v>2507</v>
      </c>
      <c r="X98" s="47">
        <v>1961</v>
      </c>
      <c r="Y98" s="47">
        <v>2236</v>
      </c>
      <c r="Z98" s="47">
        <v>1789</v>
      </c>
      <c r="AA98" s="47">
        <v>1599</v>
      </c>
      <c r="AB98" s="47">
        <v>1204</v>
      </c>
      <c r="AC98" s="47">
        <v>1503</v>
      </c>
      <c r="AD98" s="47">
        <v>3334</v>
      </c>
      <c r="AE98" s="47">
        <v>2339</v>
      </c>
      <c r="AF98" s="47">
        <v>2424</v>
      </c>
      <c r="AG98" s="47">
        <v>1588</v>
      </c>
      <c r="AH98" s="47">
        <v>1297</v>
      </c>
      <c r="AI98" s="47">
        <v>1785</v>
      </c>
      <c r="AJ98" s="47">
        <v>1871</v>
      </c>
      <c r="AK98" s="47">
        <v>8361</v>
      </c>
      <c r="AL98" s="47">
        <v>1312</v>
      </c>
      <c r="AM98" s="47">
        <v>1627</v>
      </c>
      <c r="AN98" s="47">
        <v>1748</v>
      </c>
      <c r="AO98" s="47">
        <v>1622</v>
      </c>
      <c r="AP98" s="47">
        <v>1392</v>
      </c>
      <c r="AQ98" s="47">
        <v>2900</v>
      </c>
      <c r="AR98" s="47">
        <v>1732</v>
      </c>
      <c r="AS98" s="47">
        <v>1543</v>
      </c>
      <c r="AT98" s="47">
        <v>1792</v>
      </c>
      <c r="AU98" s="47">
        <v>1789</v>
      </c>
      <c r="AV98" s="47">
        <v>1458</v>
      </c>
      <c r="AW98" s="47">
        <v>2926</v>
      </c>
      <c r="AX98" s="47">
        <v>2055</v>
      </c>
      <c r="AY98" s="47">
        <v>1663</v>
      </c>
      <c r="AZ98" s="47">
        <v>1523</v>
      </c>
      <c r="BA98" s="47">
        <v>1612</v>
      </c>
      <c r="BB98" s="47">
        <v>2564</v>
      </c>
      <c r="BC98" s="47">
        <v>3173</v>
      </c>
      <c r="BD98" s="47">
        <v>1839</v>
      </c>
      <c r="BE98" s="47">
        <v>1711</v>
      </c>
      <c r="BF98" s="47">
        <v>2859</v>
      </c>
      <c r="BG98" s="47">
        <v>1956</v>
      </c>
      <c r="BH98" s="47">
        <v>1829</v>
      </c>
      <c r="BI98" s="47">
        <v>3139</v>
      </c>
      <c r="BJ98" s="47">
        <v>3588</v>
      </c>
      <c r="BK98" s="47">
        <v>3510</v>
      </c>
      <c r="BL98" s="47">
        <v>2660</v>
      </c>
      <c r="BM98" s="47">
        <v>932</v>
      </c>
      <c r="BN98" s="47">
        <v>1247</v>
      </c>
      <c r="BO98" s="47">
        <v>1569</v>
      </c>
      <c r="BP98" s="47">
        <v>1468</v>
      </c>
      <c r="BQ98" s="47">
        <v>1231</v>
      </c>
      <c r="BR98" s="47">
        <v>1163</v>
      </c>
      <c r="BS98" s="47">
        <v>1450</v>
      </c>
      <c r="BT98" s="47">
        <v>1105</v>
      </c>
      <c r="BU98" s="47">
        <v>1291</v>
      </c>
      <c r="BV98" s="47">
        <v>1719</v>
      </c>
      <c r="BW98" s="47">
        <v>1038</v>
      </c>
      <c r="BX98" s="47">
        <v>917</v>
      </c>
      <c r="BY98" s="47">
        <v>1084</v>
      </c>
      <c r="BZ98" s="47">
        <v>1401</v>
      </c>
      <c r="CA98" s="47">
        <v>1291</v>
      </c>
      <c r="CB98" s="47">
        <v>1171</v>
      </c>
      <c r="CC98" s="47">
        <v>1169</v>
      </c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72">
        <f t="shared" si="51"/>
        <v>2340</v>
      </c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</row>
    <row r="99" spans="1:317" s="40" customFormat="1" x14ac:dyDescent="0.25">
      <c r="A99" s="37" t="s">
        <v>1461</v>
      </c>
      <c r="B99" s="37"/>
      <c r="C99" s="37"/>
      <c r="D99" s="37"/>
      <c r="E99" s="37"/>
      <c r="F99" s="37"/>
      <c r="G99" s="37"/>
      <c r="H99" s="37"/>
      <c r="I99" s="37"/>
      <c r="J99" s="37">
        <v>516</v>
      </c>
      <c r="K99" s="37">
        <v>675</v>
      </c>
      <c r="L99" s="37">
        <v>581</v>
      </c>
      <c r="M99" s="37">
        <v>2480</v>
      </c>
      <c r="N99" s="37">
        <v>993</v>
      </c>
      <c r="O99" s="37">
        <v>1238</v>
      </c>
      <c r="P99" s="37">
        <v>1255</v>
      </c>
      <c r="Q99" s="37">
        <v>1992</v>
      </c>
      <c r="R99" s="37">
        <v>2072</v>
      </c>
      <c r="S99" s="37">
        <v>2010</v>
      </c>
      <c r="T99" s="37">
        <v>2783</v>
      </c>
      <c r="U99" s="47">
        <v>3268</v>
      </c>
      <c r="V99" s="47">
        <v>2932</v>
      </c>
      <c r="W99" s="47">
        <v>2705</v>
      </c>
      <c r="X99" s="47">
        <v>5757</v>
      </c>
      <c r="Y99" s="47">
        <v>4525</v>
      </c>
      <c r="Z99" s="47">
        <v>3697</v>
      </c>
      <c r="AA99" s="47">
        <v>3549</v>
      </c>
      <c r="AB99" s="47">
        <v>3395</v>
      </c>
      <c r="AC99" s="47">
        <v>2066</v>
      </c>
      <c r="AD99" s="47">
        <v>4027</v>
      </c>
      <c r="AE99" s="47">
        <v>3838</v>
      </c>
      <c r="AF99" s="47">
        <v>3929</v>
      </c>
      <c r="AG99" s="47">
        <v>4616</v>
      </c>
      <c r="AH99" s="47">
        <v>3478</v>
      </c>
      <c r="AI99" s="47">
        <v>3800</v>
      </c>
      <c r="AJ99" s="47">
        <v>3651</v>
      </c>
      <c r="AK99" s="47">
        <v>3293</v>
      </c>
      <c r="AL99" s="47">
        <v>4916</v>
      </c>
      <c r="AM99" s="47">
        <v>4363</v>
      </c>
      <c r="AN99" s="47">
        <v>2015</v>
      </c>
      <c r="AO99" s="47">
        <v>2381</v>
      </c>
      <c r="AP99" s="47">
        <v>3636</v>
      </c>
      <c r="AQ99" s="47">
        <v>4313</v>
      </c>
      <c r="AR99" s="47">
        <v>4222</v>
      </c>
      <c r="AS99" s="47">
        <v>4958</v>
      </c>
      <c r="AT99" s="47">
        <v>4625</v>
      </c>
      <c r="AU99" s="47">
        <v>5747</v>
      </c>
      <c r="AV99" s="47">
        <v>6972</v>
      </c>
      <c r="AW99" s="47">
        <v>4811</v>
      </c>
      <c r="AX99" s="47">
        <v>5034</v>
      </c>
      <c r="AY99" s="47">
        <v>4801</v>
      </c>
      <c r="AZ99" s="47">
        <v>3243</v>
      </c>
      <c r="BA99" s="47">
        <v>2896</v>
      </c>
      <c r="BB99" s="47">
        <v>2570</v>
      </c>
      <c r="BC99" s="47">
        <v>3457</v>
      </c>
      <c r="BD99" s="47">
        <v>4102</v>
      </c>
      <c r="BE99" s="47">
        <v>4654</v>
      </c>
      <c r="BF99" s="47">
        <v>4199</v>
      </c>
      <c r="BG99" s="47">
        <v>4733</v>
      </c>
      <c r="BH99" s="47">
        <v>4143</v>
      </c>
      <c r="BI99" s="47">
        <v>4008</v>
      </c>
      <c r="BJ99" s="47">
        <v>4628</v>
      </c>
      <c r="BK99" s="47">
        <v>4112</v>
      </c>
      <c r="BL99" s="47">
        <v>3682</v>
      </c>
      <c r="BM99" s="47">
        <v>4075</v>
      </c>
      <c r="BN99" s="47">
        <v>3404</v>
      </c>
      <c r="BO99" s="47">
        <v>4483</v>
      </c>
      <c r="BP99" s="47">
        <v>2531</v>
      </c>
      <c r="BQ99" s="47">
        <v>4332</v>
      </c>
      <c r="BR99" s="47">
        <v>8904</v>
      </c>
      <c r="BS99" s="47">
        <v>5349</v>
      </c>
      <c r="BT99" s="47">
        <v>5068</v>
      </c>
      <c r="BU99" s="47">
        <v>4673</v>
      </c>
      <c r="BV99" s="47">
        <v>6650</v>
      </c>
      <c r="BW99" s="47">
        <v>3867</v>
      </c>
      <c r="BX99" s="47">
        <v>4278</v>
      </c>
      <c r="BY99" s="47">
        <v>4176</v>
      </c>
      <c r="BZ99" s="47">
        <v>2852</v>
      </c>
      <c r="CA99" s="47">
        <v>3908</v>
      </c>
      <c r="CB99" s="47">
        <v>4422</v>
      </c>
      <c r="CC99" s="47">
        <v>4742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72">
        <f t="shared" si="51"/>
        <v>9164</v>
      </c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</row>
    <row r="100" spans="1:317" s="40" customFormat="1" hidden="1" x14ac:dyDescent="0.25">
      <c r="A100" s="37" t="s">
        <v>1114</v>
      </c>
      <c r="B100" s="37"/>
      <c r="C100" s="37"/>
      <c r="D100" s="37"/>
      <c r="E100" s="37"/>
      <c r="F100" s="37"/>
      <c r="G100" s="37"/>
      <c r="H100" s="37"/>
      <c r="I100" s="37"/>
      <c r="J100" s="37">
        <v>20</v>
      </c>
      <c r="K100" s="37">
        <v>210</v>
      </c>
      <c r="L100" s="37">
        <v>2210</v>
      </c>
      <c r="M100" s="37">
        <v>3560</v>
      </c>
      <c r="N100" s="37">
        <v>3179</v>
      </c>
      <c r="O100" s="37">
        <v>3377</v>
      </c>
      <c r="P100" s="37">
        <v>1220</v>
      </c>
      <c r="Q100" s="37">
        <v>1326</v>
      </c>
      <c r="R100" s="37">
        <v>1578</v>
      </c>
      <c r="S100" s="37">
        <v>2816</v>
      </c>
      <c r="T100" s="37">
        <v>3809</v>
      </c>
      <c r="U100" s="47">
        <v>3970</v>
      </c>
      <c r="V100" s="47">
        <v>3043</v>
      </c>
      <c r="W100" s="119">
        <v>2680</v>
      </c>
      <c r="X100" s="47">
        <v>3157</v>
      </c>
      <c r="Y100" s="47">
        <v>3855</v>
      </c>
      <c r="Z100" s="47">
        <v>3088</v>
      </c>
      <c r="AA100" s="47">
        <v>3025</v>
      </c>
      <c r="AB100" s="47">
        <v>1578</v>
      </c>
      <c r="AC100" s="47">
        <v>1177</v>
      </c>
      <c r="AD100" s="47">
        <v>1400</v>
      </c>
      <c r="AE100" s="47">
        <v>2619</v>
      </c>
      <c r="AF100" s="47">
        <v>3589</v>
      </c>
      <c r="AG100" s="47">
        <v>3565</v>
      </c>
      <c r="AH100" s="47">
        <v>2645</v>
      </c>
      <c r="AI100" s="47">
        <v>3252</v>
      </c>
      <c r="AJ100" s="47">
        <v>3519</v>
      </c>
      <c r="AK100" s="47">
        <v>3141</v>
      </c>
      <c r="AL100" s="47">
        <v>3118</v>
      </c>
      <c r="AM100" s="47">
        <v>2489</v>
      </c>
      <c r="AN100" s="47">
        <v>1001</v>
      </c>
      <c r="AO100" s="47">
        <v>0</v>
      </c>
      <c r="AP100" s="47">
        <v>0</v>
      </c>
      <c r="AQ100" s="47">
        <v>0</v>
      </c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72">
        <f t="shared" si="51"/>
        <v>0</v>
      </c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</row>
    <row r="101" spans="1:317" x14ac:dyDescent="0.25">
      <c r="A101" s="37" t="s">
        <v>1279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1016</v>
      </c>
      <c r="O101" s="37">
        <v>1201</v>
      </c>
      <c r="P101" s="37">
        <v>576</v>
      </c>
      <c r="Q101" s="37">
        <v>335</v>
      </c>
      <c r="R101" s="37">
        <v>278</v>
      </c>
      <c r="S101" s="37">
        <v>217</v>
      </c>
      <c r="T101" s="37">
        <v>264</v>
      </c>
      <c r="U101" s="37">
        <v>193</v>
      </c>
      <c r="V101" s="37">
        <v>191</v>
      </c>
      <c r="W101" s="119">
        <v>244</v>
      </c>
      <c r="X101" s="37">
        <v>150</v>
      </c>
      <c r="Y101" s="37">
        <v>162</v>
      </c>
      <c r="Z101" s="37">
        <v>214</v>
      </c>
      <c r="AA101" s="37">
        <v>158</v>
      </c>
      <c r="AB101" s="37">
        <v>150</v>
      </c>
      <c r="AC101" s="37">
        <v>150</v>
      </c>
      <c r="AD101" s="37">
        <v>148</v>
      </c>
      <c r="AE101" s="37">
        <v>128</v>
      </c>
      <c r="AF101" s="47">
        <v>186</v>
      </c>
      <c r="AG101" s="47">
        <v>236</v>
      </c>
      <c r="AH101" s="47">
        <v>591</v>
      </c>
      <c r="AI101" s="47">
        <v>320</v>
      </c>
      <c r="AJ101" s="47">
        <v>241</v>
      </c>
      <c r="AK101" s="47">
        <v>407</v>
      </c>
      <c r="AL101" s="47">
        <v>254</v>
      </c>
      <c r="AM101" s="47">
        <v>275</v>
      </c>
      <c r="AN101" s="47">
        <v>247</v>
      </c>
      <c r="AO101" s="47">
        <v>369</v>
      </c>
      <c r="AP101" s="47">
        <v>399</v>
      </c>
      <c r="AQ101" s="47">
        <v>294</v>
      </c>
      <c r="AR101" s="47">
        <v>203</v>
      </c>
      <c r="AS101" s="47">
        <v>722</v>
      </c>
      <c r="AT101" s="47">
        <v>921</v>
      </c>
      <c r="AU101" s="47">
        <v>562</v>
      </c>
      <c r="AV101" s="47">
        <v>323</v>
      </c>
      <c r="AW101" s="47">
        <v>313</v>
      </c>
      <c r="AX101" s="47">
        <v>211</v>
      </c>
      <c r="AY101" s="47">
        <v>322</v>
      </c>
      <c r="AZ101" s="47">
        <v>315</v>
      </c>
      <c r="BA101" s="47">
        <v>358</v>
      </c>
      <c r="BB101" s="47">
        <v>478</v>
      </c>
      <c r="BC101" s="47">
        <v>306</v>
      </c>
      <c r="BD101" s="47">
        <v>376</v>
      </c>
      <c r="BE101" s="47">
        <v>258</v>
      </c>
      <c r="BF101" s="47">
        <v>227</v>
      </c>
      <c r="BG101" s="47">
        <v>268</v>
      </c>
      <c r="BH101" s="47">
        <v>244</v>
      </c>
      <c r="BI101" s="47">
        <v>313</v>
      </c>
      <c r="BJ101" s="47">
        <v>321</v>
      </c>
      <c r="BK101" s="47">
        <v>279</v>
      </c>
      <c r="BL101" s="47">
        <v>233</v>
      </c>
      <c r="BM101" s="47">
        <v>270</v>
      </c>
      <c r="BN101" s="47">
        <v>167</v>
      </c>
      <c r="BO101" s="47">
        <v>234</v>
      </c>
      <c r="BP101" s="47">
        <v>221</v>
      </c>
      <c r="BQ101" s="47">
        <v>159</v>
      </c>
      <c r="BR101" s="47">
        <v>181</v>
      </c>
      <c r="BS101" s="47">
        <v>167</v>
      </c>
      <c r="BT101" s="47">
        <v>233</v>
      </c>
      <c r="BU101" s="47">
        <v>211</v>
      </c>
      <c r="BV101" s="47">
        <v>247</v>
      </c>
      <c r="BW101" s="47">
        <v>239</v>
      </c>
      <c r="BX101" s="47">
        <v>237</v>
      </c>
      <c r="BY101" s="47">
        <v>162</v>
      </c>
      <c r="BZ101" s="47">
        <v>176</v>
      </c>
      <c r="CA101" s="47">
        <v>124</v>
      </c>
      <c r="CB101" s="47">
        <v>120</v>
      </c>
      <c r="CC101" s="47">
        <v>201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72">
        <f t="shared" si="51"/>
        <v>321</v>
      </c>
    </row>
    <row r="102" spans="1:317" s="108" customFormat="1" hidden="1" x14ac:dyDescent="0.25">
      <c r="A102" s="37" t="s">
        <v>1387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119"/>
      <c r="X102" s="37"/>
      <c r="Y102" s="37">
        <v>131</v>
      </c>
      <c r="Z102" s="37">
        <v>125</v>
      </c>
      <c r="AA102" s="37">
        <v>122</v>
      </c>
      <c r="AB102" s="37">
        <v>97</v>
      </c>
      <c r="AC102" s="37">
        <v>101</v>
      </c>
      <c r="AD102" s="37">
        <v>113</v>
      </c>
      <c r="AE102" s="37">
        <v>92</v>
      </c>
      <c r="AF102" s="47">
        <v>105</v>
      </c>
      <c r="AG102" s="47">
        <v>81</v>
      </c>
      <c r="AH102" s="47">
        <v>103</v>
      </c>
      <c r="AI102" s="47">
        <v>99</v>
      </c>
      <c r="AJ102" s="47">
        <v>103</v>
      </c>
      <c r="AK102" s="47">
        <v>157</v>
      </c>
      <c r="AL102" s="47">
        <v>190</v>
      </c>
      <c r="AM102" s="47">
        <v>98</v>
      </c>
      <c r="AN102" s="47">
        <v>33</v>
      </c>
      <c r="AO102" s="47">
        <v>0</v>
      </c>
      <c r="AP102" s="47">
        <v>0</v>
      </c>
      <c r="AQ102" s="47">
        <v>0</v>
      </c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72">
        <f t="shared" si="51"/>
        <v>0</v>
      </c>
    </row>
    <row r="103" spans="1:317" x14ac:dyDescent="0.25">
      <c r="A103" s="59" t="s">
        <v>1317</v>
      </c>
      <c r="B103" s="59"/>
      <c r="C103" s="59"/>
      <c r="D103" s="59"/>
      <c r="E103" s="59"/>
      <c r="F103" s="59"/>
      <c r="G103" s="59"/>
      <c r="H103" s="59"/>
      <c r="I103" s="59"/>
      <c r="J103" s="72">
        <f t="shared" ref="J103:AJ103" si="52">SUM(J81:J102)</f>
        <v>14582</v>
      </c>
      <c r="K103" s="72">
        <f t="shared" si="52"/>
        <v>15747</v>
      </c>
      <c r="L103" s="72">
        <f t="shared" si="52"/>
        <v>23161</v>
      </c>
      <c r="M103" s="72">
        <f t="shared" si="52"/>
        <v>24569</v>
      </c>
      <c r="N103" s="72">
        <f t="shared" si="52"/>
        <v>23371</v>
      </c>
      <c r="O103" s="72">
        <f t="shared" si="52"/>
        <v>25885</v>
      </c>
      <c r="P103" s="72">
        <f t="shared" si="52"/>
        <v>24203</v>
      </c>
      <c r="Q103" s="72">
        <f t="shared" si="52"/>
        <v>20665</v>
      </c>
      <c r="R103" s="72">
        <f t="shared" si="52"/>
        <v>26626</v>
      </c>
      <c r="S103" s="72">
        <f t="shared" si="52"/>
        <v>26220</v>
      </c>
      <c r="T103" s="72">
        <f t="shared" si="52"/>
        <v>29239</v>
      </c>
      <c r="U103" s="72">
        <f t="shared" si="52"/>
        <v>27059</v>
      </c>
      <c r="V103" s="72">
        <f t="shared" si="52"/>
        <v>25853</v>
      </c>
      <c r="W103" s="72">
        <f t="shared" si="52"/>
        <v>36884</v>
      </c>
      <c r="X103" s="72">
        <f t="shared" si="52"/>
        <v>37694</v>
      </c>
      <c r="Y103" s="72">
        <f t="shared" si="52"/>
        <v>37992</v>
      </c>
      <c r="Z103" s="72">
        <f t="shared" si="52"/>
        <v>36872</v>
      </c>
      <c r="AA103" s="72">
        <f t="shared" si="52"/>
        <v>30638</v>
      </c>
      <c r="AB103" s="72">
        <f t="shared" si="52"/>
        <v>25483</v>
      </c>
      <c r="AC103" s="72">
        <f t="shared" si="52"/>
        <v>23524</v>
      </c>
      <c r="AD103" s="72">
        <f t="shared" si="52"/>
        <v>59545</v>
      </c>
      <c r="AE103" s="72">
        <f t="shared" si="52"/>
        <v>35042</v>
      </c>
      <c r="AF103" s="72">
        <f t="shared" si="52"/>
        <v>99020</v>
      </c>
      <c r="AG103" s="72">
        <f t="shared" si="52"/>
        <v>42272</v>
      </c>
      <c r="AH103" s="72">
        <f t="shared" si="52"/>
        <v>30445</v>
      </c>
      <c r="AI103" s="72">
        <f t="shared" si="52"/>
        <v>35544</v>
      </c>
      <c r="AJ103" s="72">
        <f t="shared" si="52"/>
        <v>41895</v>
      </c>
      <c r="AK103" s="72">
        <f t="shared" ref="AK103:AP103" si="53">SUM(AK81:AK102)</f>
        <v>41582</v>
      </c>
      <c r="AL103" s="72">
        <f t="shared" si="53"/>
        <v>36259</v>
      </c>
      <c r="AM103" s="72">
        <f t="shared" si="53"/>
        <v>36446</v>
      </c>
      <c r="AN103" s="72">
        <f t="shared" si="53"/>
        <v>26067</v>
      </c>
      <c r="AO103" s="72">
        <f t="shared" si="53"/>
        <v>20711</v>
      </c>
      <c r="AP103" s="72">
        <f t="shared" si="53"/>
        <v>29566</v>
      </c>
      <c r="AQ103" s="72">
        <f t="shared" ref="AQ103:AX103" si="54">SUM(AQ81:AQ102)</f>
        <v>32452</v>
      </c>
      <c r="AR103" s="72">
        <f t="shared" si="54"/>
        <v>27853</v>
      </c>
      <c r="AS103" s="72">
        <f t="shared" si="54"/>
        <v>34634</v>
      </c>
      <c r="AT103" s="72">
        <f t="shared" si="54"/>
        <v>25603</v>
      </c>
      <c r="AU103" s="72">
        <f t="shared" si="54"/>
        <v>30742</v>
      </c>
      <c r="AV103" s="72">
        <f t="shared" si="54"/>
        <v>41659</v>
      </c>
      <c r="AW103" s="72">
        <f t="shared" si="54"/>
        <v>38063</v>
      </c>
      <c r="AX103" s="72">
        <f t="shared" si="54"/>
        <v>37619</v>
      </c>
      <c r="AY103" s="72">
        <f t="shared" ref="AY103:BD103" si="55">SUM(AY81:AY102)</f>
        <v>34197</v>
      </c>
      <c r="AZ103" s="72">
        <f t="shared" si="55"/>
        <v>28919</v>
      </c>
      <c r="BA103" s="72">
        <f t="shared" si="55"/>
        <v>27510</v>
      </c>
      <c r="BB103" s="72">
        <f t="shared" si="55"/>
        <v>29518</v>
      </c>
      <c r="BC103" s="72">
        <f t="shared" si="55"/>
        <v>36901</v>
      </c>
      <c r="BD103" s="72">
        <f t="shared" si="55"/>
        <v>48198</v>
      </c>
      <c r="BE103" s="72">
        <f t="shared" ref="BE103:BL103" si="56">SUM(BE81:BE102)</f>
        <v>44760</v>
      </c>
      <c r="BF103" s="72">
        <f t="shared" si="56"/>
        <v>38675</v>
      </c>
      <c r="BG103" s="72">
        <f t="shared" si="56"/>
        <v>40831</v>
      </c>
      <c r="BH103" s="72">
        <f t="shared" si="56"/>
        <v>41134</v>
      </c>
      <c r="BI103" s="72">
        <f t="shared" si="56"/>
        <v>43732</v>
      </c>
      <c r="BJ103" s="72">
        <f t="shared" si="56"/>
        <v>42794</v>
      </c>
      <c r="BK103" s="72">
        <f t="shared" si="56"/>
        <v>37828</v>
      </c>
      <c r="BL103" s="72">
        <f t="shared" si="56"/>
        <v>29054</v>
      </c>
      <c r="BM103" s="72">
        <f>SUM(BM81:BM102)</f>
        <v>34706</v>
      </c>
      <c r="BN103" s="72">
        <f>SUM(BN81:BN102)</f>
        <v>31636</v>
      </c>
      <c r="BO103" s="72">
        <f>SUM(BO81:BO102)</f>
        <v>34429</v>
      </c>
      <c r="BP103" s="72">
        <f t="shared" ref="BP103:BU103" si="57">SUM(BP82:BP102)</f>
        <v>39478</v>
      </c>
      <c r="BQ103" s="72">
        <f t="shared" si="57"/>
        <v>39224</v>
      </c>
      <c r="BR103" s="72">
        <f t="shared" si="57"/>
        <v>37102</v>
      </c>
      <c r="BS103" s="72">
        <f t="shared" si="57"/>
        <v>45744</v>
      </c>
      <c r="BT103" s="72">
        <f t="shared" si="57"/>
        <v>46202</v>
      </c>
      <c r="BU103" s="72">
        <f t="shared" si="57"/>
        <v>41929</v>
      </c>
      <c r="BV103" s="72">
        <f t="shared" ref="BV103:CA103" si="58">SUM(BV82:BV102)</f>
        <v>55567</v>
      </c>
      <c r="BW103" s="72">
        <f t="shared" si="58"/>
        <v>36556</v>
      </c>
      <c r="BX103" s="72">
        <f t="shared" si="58"/>
        <v>34618</v>
      </c>
      <c r="BY103" s="72">
        <f t="shared" si="58"/>
        <v>36714</v>
      </c>
      <c r="BZ103" s="72">
        <f t="shared" si="58"/>
        <v>35244</v>
      </c>
      <c r="CA103" s="72">
        <f t="shared" si="58"/>
        <v>40500</v>
      </c>
      <c r="CB103" s="72">
        <f>SUM(CB82:CB102)</f>
        <v>49064</v>
      </c>
      <c r="CC103" s="72">
        <f>SUM(CC82:CC102)</f>
        <v>47433</v>
      </c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>
        <f t="shared" si="51"/>
        <v>96497</v>
      </c>
    </row>
    <row r="104" spans="1:317" x14ac:dyDescent="0.25"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</row>
    <row r="105" spans="1:317" ht="20.25" thickBot="1" x14ac:dyDescent="0.35">
      <c r="A105" s="67" t="s">
        <v>1339</v>
      </c>
      <c r="B105" s="67"/>
      <c r="C105" s="268"/>
      <c r="D105" s="268"/>
      <c r="E105" s="268"/>
      <c r="F105" s="268"/>
      <c r="G105" s="268"/>
      <c r="H105" s="268"/>
      <c r="I105" s="110" t="s">
        <v>1371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123"/>
      <c r="Z105" s="124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</row>
    <row r="106" spans="1:317" ht="15.75" thickTop="1" x14ac:dyDescent="0.25">
      <c r="B106" s="108"/>
      <c r="I106" s="108"/>
      <c r="J106" s="108"/>
      <c r="K106" s="108"/>
      <c r="L106" s="108"/>
      <c r="M106" s="95" t="s">
        <v>1325</v>
      </c>
      <c r="N106" s="95"/>
      <c r="O106" s="95"/>
      <c r="P106" s="95"/>
      <c r="Q106" s="95"/>
      <c r="R106" s="95"/>
      <c r="S106" s="95"/>
      <c r="T106" s="93" t="s">
        <v>1326</v>
      </c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54" t="s">
        <v>1245</v>
      </c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199" t="s">
        <v>1137</v>
      </c>
      <c r="AS106" s="200"/>
      <c r="AT106" s="200" t="s">
        <v>1172</v>
      </c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330" t="s">
        <v>1189</v>
      </c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54" t="s">
        <v>620</v>
      </c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200" t="s">
        <v>196</v>
      </c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</row>
    <row r="107" spans="1:317" x14ac:dyDescent="0.25">
      <c r="B107" s="108"/>
      <c r="I107" s="108"/>
      <c r="J107" s="108"/>
      <c r="K107" s="108"/>
      <c r="L107" s="108"/>
      <c r="M107" s="41" t="s">
        <v>1448</v>
      </c>
      <c r="N107" s="41" t="s">
        <v>1199</v>
      </c>
      <c r="O107" s="41" t="s">
        <v>1343</v>
      </c>
      <c r="P107" s="41" t="s">
        <v>1347</v>
      </c>
      <c r="Q107" s="41" t="s">
        <v>1346</v>
      </c>
      <c r="R107" s="41" t="s">
        <v>1345</v>
      </c>
      <c r="S107" s="70" t="s">
        <v>1460</v>
      </c>
      <c r="T107" s="73" t="s">
        <v>1203</v>
      </c>
      <c r="U107" s="73" t="s">
        <v>1453</v>
      </c>
      <c r="V107" s="73" t="s">
        <v>1452</v>
      </c>
      <c r="W107" s="73" t="s">
        <v>1451</v>
      </c>
      <c r="X107" s="73" t="s">
        <v>1450</v>
      </c>
      <c r="Y107" s="73" t="s">
        <v>1448</v>
      </c>
      <c r="Z107" s="73" t="s">
        <v>1199</v>
      </c>
      <c r="AA107" s="73" t="s">
        <v>1343</v>
      </c>
      <c r="AB107" s="73" t="s">
        <v>1347</v>
      </c>
      <c r="AC107" s="73" t="s">
        <v>1346</v>
      </c>
      <c r="AD107" s="73" t="s">
        <v>1345</v>
      </c>
      <c r="AE107" s="73" t="s">
        <v>1460</v>
      </c>
      <c r="AF107" s="141" t="s">
        <v>1203</v>
      </c>
      <c r="AG107" s="141" t="s">
        <v>1453</v>
      </c>
      <c r="AH107" s="141" t="s">
        <v>1452</v>
      </c>
      <c r="AI107" s="141" t="s">
        <v>1451</v>
      </c>
      <c r="AJ107" s="141" t="s">
        <v>1450</v>
      </c>
      <c r="AK107" s="141" t="s">
        <v>1448</v>
      </c>
      <c r="AL107" s="141" t="s">
        <v>1199</v>
      </c>
      <c r="AM107" s="141" t="s">
        <v>1343</v>
      </c>
      <c r="AN107" s="141" t="s">
        <v>1347</v>
      </c>
      <c r="AO107" s="141" t="s">
        <v>1346</v>
      </c>
      <c r="AP107" s="141" t="s">
        <v>1345</v>
      </c>
      <c r="AQ107" s="141" t="s">
        <v>1460</v>
      </c>
      <c r="AR107" s="213" t="s">
        <v>1203</v>
      </c>
      <c r="AS107" s="213" t="s">
        <v>1453</v>
      </c>
      <c r="AT107" s="216" t="s">
        <v>1169</v>
      </c>
      <c r="AU107" s="216" t="s">
        <v>1170</v>
      </c>
      <c r="AV107" s="213" t="s">
        <v>1450</v>
      </c>
      <c r="AW107" s="213" t="s">
        <v>1448</v>
      </c>
      <c r="AX107" s="213" t="s">
        <v>1199</v>
      </c>
      <c r="AY107" s="213" t="s">
        <v>1343</v>
      </c>
      <c r="AZ107" s="213" t="s">
        <v>1347</v>
      </c>
      <c r="BA107" s="213" t="s">
        <v>1346</v>
      </c>
      <c r="BB107" s="213" t="s">
        <v>1345</v>
      </c>
      <c r="BC107" s="213" t="s">
        <v>1460</v>
      </c>
      <c r="BD107" s="353" t="s">
        <v>1203</v>
      </c>
      <c r="BE107" s="353" t="s">
        <v>1453</v>
      </c>
      <c r="BF107" s="331" t="s">
        <v>1452</v>
      </c>
      <c r="BG107" s="331" t="s">
        <v>1451</v>
      </c>
      <c r="BH107" s="353" t="s">
        <v>1450</v>
      </c>
      <c r="BI107" s="353" t="s">
        <v>1448</v>
      </c>
      <c r="BJ107" s="353" t="s">
        <v>1199</v>
      </c>
      <c r="BK107" s="353" t="s">
        <v>1343</v>
      </c>
      <c r="BL107" s="353" t="s">
        <v>1347</v>
      </c>
      <c r="BM107" s="353" t="s">
        <v>1346</v>
      </c>
      <c r="BN107" s="353" t="s">
        <v>1345</v>
      </c>
      <c r="BO107" s="353" t="s">
        <v>1460</v>
      </c>
      <c r="BP107" s="461" t="s">
        <v>1203</v>
      </c>
      <c r="BQ107" s="461" t="s">
        <v>1453</v>
      </c>
      <c r="BR107" s="141" t="s">
        <v>1452</v>
      </c>
      <c r="BS107" s="141" t="s">
        <v>1451</v>
      </c>
      <c r="BT107" s="461" t="s">
        <v>1450</v>
      </c>
      <c r="BU107" s="461" t="s">
        <v>1448</v>
      </c>
      <c r="BV107" s="461" t="s">
        <v>1199</v>
      </c>
      <c r="BW107" s="461" t="s">
        <v>1343</v>
      </c>
      <c r="BX107" s="461" t="s">
        <v>1347</v>
      </c>
      <c r="BY107" s="461" t="s">
        <v>1346</v>
      </c>
      <c r="BZ107" s="461" t="s">
        <v>1345</v>
      </c>
      <c r="CA107" s="461" t="s">
        <v>1460</v>
      </c>
      <c r="CB107" s="768" t="s">
        <v>1203</v>
      </c>
      <c r="CC107" s="768" t="s">
        <v>1453</v>
      </c>
      <c r="CD107" s="768" t="s">
        <v>1452</v>
      </c>
      <c r="CE107" s="768" t="s">
        <v>1451</v>
      </c>
      <c r="CF107" s="768" t="s">
        <v>1450</v>
      </c>
      <c r="CG107" s="768" t="s">
        <v>1448</v>
      </c>
      <c r="CH107" s="768" t="s">
        <v>1199</v>
      </c>
      <c r="CI107" s="768" t="s">
        <v>1343</v>
      </c>
      <c r="CJ107" s="768" t="s">
        <v>1347</v>
      </c>
      <c r="CK107" s="768" t="s">
        <v>1346</v>
      </c>
      <c r="CL107" s="768" t="s">
        <v>1345</v>
      </c>
      <c r="CM107" s="768" t="s">
        <v>1460</v>
      </c>
    </row>
    <row r="108" spans="1:317" s="102" customFormat="1" hidden="1" x14ac:dyDescent="0.25">
      <c r="A108" s="37" t="s">
        <v>1261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>
        <v>0</v>
      </c>
      <c r="AK108" s="47">
        <v>0</v>
      </c>
      <c r="AL108" s="151">
        <v>0</v>
      </c>
      <c r="AM108" s="47">
        <v>0</v>
      </c>
      <c r="AN108" s="47">
        <v>0</v>
      </c>
      <c r="AO108" s="47">
        <v>0</v>
      </c>
      <c r="AP108" s="47">
        <v>0</v>
      </c>
      <c r="AQ108" s="176">
        <v>0</v>
      </c>
      <c r="AR108" s="206">
        <v>0</v>
      </c>
      <c r="AS108" s="206">
        <v>0</v>
      </c>
      <c r="AT108" s="300"/>
      <c r="AU108" s="300"/>
      <c r="AV108" s="206">
        <v>0</v>
      </c>
      <c r="AW108" s="206">
        <v>0</v>
      </c>
      <c r="AX108" s="206">
        <v>0</v>
      </c>
      <c r="AY108" s="206">
        <v>0</v>
      </c>
      <c r="AZ108" s="206">
        <v>0</v>
      </c>
      <c r="BA108" s="206">
        <v>0</v>
      </c>
      <c r="BB108" s="206">
        <v>0</v>
      </c>
      <c r="BC108" s="206">
        <v>0</v>
      </c>
      <c r="BD108" s="206">
        <v>0</v>
      </c>
      <c r="BE108" s="206">
        <v>0</v>
      </c>
      <c r="BF108" s="47">
        <v>0</v>
      </c>
      <c r="BG108" s="47">
        <v>0</v>
      </c>
      <c r="BH108" s="47">
        <v>0</v>
      </c>
      <c r="BI108" s="47">
        <v>0</v>
      </c>
      <c r="BJ108" s="47">
        <v>0</v>
      </c>
      <c r="BK108" s="47">
        <v>0</v>
      </c>
      <c r="BL108" s="47">
        <v>0</v>
      </c>
      <c r="BM108" s="47">
        <v>0</v>
      </c>
      <c r="BN108" s="47">
        <v>0</v>
      </c>
      <c r="BO108" s="47">
        <v>0</v>
      </c>
      <c r="BP108" s="206">
        <v>0</v>
      </c>
      <c r="BQ108" s="206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  <c r="II108" s="108"/>
      <c r="IJ108" s="108"/>
      <c r="IK108" s="108"/>
      <c r="IL108" s="108"/>
      <c r="IM108" s="108"/>
      <c r="IN108" s="108"/>
      <c r="IO108" s="108"/>
      <c r="IP108" s="108"/>
      <c r="IQ108" s="108"/>
      <c r="IR108" s="108"/>
      <c r="IS108" s="108"/>
      <c r="IT108" s="108"/>
      <c r="IU108" s="108"/>
      <c r="IV108" s="108"/>
      <c r="IW108" s="108"/>
      <c r="IX108" s="108"/>
      <c r="IY108" s="108"/>
      <c r="IZ108" s="108"/>
      <c r="JA108" s="108"/>
      <c r="JB108" s="108"/>
      <c r="JC108" s="108"/>
      <c r="JD108" s="108"/>
      <c r="JE108" s="108"/>
      <c r="JF108" s="108"/>
      <c r="JG108" s="108"/>
      <c r="JH108" s="108"/>
      <c r="JI108" s="108"/>
      <c r="JJ108" s="108"/>
      <c r="JK108" s="108"/>
      <c r="JL108" s="108"/>
      <c r="JM108" s="108"/>
      <c r="JN108" s="108"/>
      <c r="JO108" s="108"/>
      <c r="JP108" s="108"/>
      <c r="JQ108" s="108"/>
      <c r="JR108" s="108"/>
      <c r="JS108" s="108"/>
      <c r="JT108" s="108"/>
      <c r="JU108" s="108"/>
      <c r="JV108" s="108"/>
      <c r="JW108" s="108"/>
      <c r="JX108" s="108"/>
      <c r="JY108" s="108"/>
      <c r="JZ108" s="108"/>
      <c r="KA108" s="108"/>
      <c r="KB108" s="108"/>
      <c r="KC108" s="108"/>
      <c r="KD108" s="108"/>
      <c r="KE108" s="108"/>
      <c r="KF108" s="108"/>
      <c r="KG108" s="108"/>
      <c r="KH108" s="108"/>
      <c r="KI108" s="108"/>
      <c r="KJ108" s="108"/>
      <c r="KK108" s="108"/>
      <c r="KL108" s="108"/>
      <c r="KM108" s="108"/>
      <c r="KN108" s="108"/>
      <c r="KO108" s="108"/>
      <c r="KP108" s="108"/>
      <c r="KQ108" s="108"/>
      <c r="KR108" s="108"/>
      <c r="KS108" s="108"/>
      <c r="KT108" s="108"/>
      <c r="KU108" s="108"/>
      <c r="KV108" s="108"/>
      <c r="KW108" s="108"/>
      <c r="KX108" s="108"/>
      <c r="KY108" s="108"/>
      <c r="KZ108" s="108"/>
      <c r="LA108" s="108"/>
      <c r="LB108" s="108"/>
      <c r="LC108" s="108"/>
      <c r="LD108" s="108"/>
      <c r="LE108" s="108"/>
    </row>
    <row r="109" spans="1:317" s="102" customFormat="1" x14ac:dyDescent="0.25">
      <c r="A109" s="37" t="s">
        <v>1141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151"/>
      <c r="AM109" s="47"/>
      <c r="AN109" s="47"/>
      <c r="AO109" s="47"/>
      <c r="AP109" s="47"/>
      <c r="AQ109" s="176"/>
      <c r="AR109" s="206"/>
      <c r="AS109" s="206"/>
      <c r="AT109" s="300"/>
      <c r="AU109" s="300"/>
      <c r="AV109" s="206">
        <v>13</v>
      </c>
      <c r="AW109" s="206">
        <v>8</v>
      </c>
      <c r="AX109" s="206">
        <v>9</v>
      </c>
      <c r="AY109" s="206">
        <v>9</v>
      </c>
      <c r="AZ109" s="206">
        <v>11</v>
      </c>
      <c r="BA109" s="206">
        <v>12</v>
      </c>
      <c r="BB109" s="206">
        <v>15</v>
      </c>
      <c r="BC109" s="206">
        <v>18</v>
      </c>
      <c r="BD109" s="206">
        <v>13</v>
      </c>
      <c r="BE109" s="206">
        <v>17</v>
      </c>
      <c r="BF109" s="47">
        <v>21</v>
      </c>
      <c r="BG109" s="47">
        <v>24</v>
      </c>
      <c r="BH109" s="47">
        <v>20</v>
      </c>
      <c r="BI109" s="47">
        <v>19</v>
      </c>
      <c r="BJ109" s="47">
        <v>18</v>
      </c>
      <c r="BK109" s="47">
        <v>26</v>
      </c>
      <c r="BL109" s="47">
        <v>19</v>
      </c>
      <c r="BM109" s="47">
        <v>25</v>
      </c>
      <c r="BN109" s="47">
        <v>33</v>
      </c>
      <c r="BO109" s="47">
        <v>18</v>
      </c>
      <c r="BP109" s="206">
        <v>19</v>
      </c>
      <c r="BQ109" s="206">
        <v>17</v>
      </c>
      <c r="BR109" s="47">
        <v>15</v>
      </c>
      <c r="BS109" s="47">
        <v>15</v>
      </c>
      <c r="BT109" s="47">
        <v>14</v>
      </c>
      <c r="BU109" s="47">
        <v>14</v>
      </c>
      <c r="BV109" s="47">
        <v>10</v>
      </c>
      <c r="BW109" s="47">
        <v>11</v>
      </c>
      <c r="BX109" s="47">
        <v>16</v>
      </c>
      <c r="BY109" s="47">
        <v>11</v>
      </c>
      <c r="BZ109" s="47">
        <v>15</v>
      </c>
      <c r="CA109" s="47">
        <v>13</v>
      </c>
      <c r="CB109" s="47">
        <v>12</v>
      </c>
      <c r="CC109" s="47">
        <v>15</v>
      </c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  <c r="IP109" s="108"/>
      <c r="IQ109" s="108"/>
      <c r="IR109" s="108"/>
      <c r="IS109" s="108"/>
      <c r="IT109" s="108"/>
      <c r="IU109" s="108"/>
      <c r="IV109" s="108"/>
      <c r="IW109" s="108"/>
      <c r="IX109" s="108"/>
      <c r="IY109" s="108"/>
      <c r="IZ109" s="108"/>
      <c r="JA109" s="108"/>
      <c r="JB109" s="108"/>
      <c r="JC109" s="108"/>
      <c r="JD109" s="108"/>
      <c r="JE109" s="108"/>
      <c r="JF109" s="108"/>
      <c r="JG109" s="108"/>
      <c r="JH109" s="108"/>
      <c r="JI109" s="108"/>
      <c r="JJ109" s="108"/>
      <c r="JK109" s="108"/>
      <c r="JL109" s="108"/>
      <c r="JM109" s="108"/>
      <c r="JN109" s="108"/>
      <c r="JO109" s="108"/>
      <c r="JP109" s="108"/>
      <c r="JQ109" s="108"/>
      <c r="JR109" s="108"/>
      <c r="JS109" s="108"/>
      <c r="JT109" s="108"/>
      <c r="JU109" s="108"/>
      <c r="JV109" s="108"/>
      <c r="JW109" s="108"/>
      <c r="JX109" s="108"/>
      <c r="JY109" s="108"/>
      <c r="JZ109" s="108"/>
      <c r="KA109" s="108"/>
      <c r="KB109" s="108"/>
      <c r="KC109" s="108"/>
      <c r="KD109" s="108"/>
      <c r="KE109" s="108"/>
      <c r="KF109" s="108"/>
      <c r="KG109" s="108"/>
      <c r="KH109" s="108"/>
      <c r="KI109" s="108"/>
      <c r="KJ109" s="108"/>
      <c r="KK109" s="108"/>
      <c r="KL109" s="108"/>
      <c r="KM109" s="108"/>
      <c r="KN109" s="108"/>
      <c r="KO109" s="108"/>
      <c r="KP109" s="108"/>
      <c r="KQ109" s="108"/>
      <c r="KR109" s="108"/>
      <c r="KS109" s="108"/>
      <c r="KT109" s="108"/>
      <c r="KU109" s="108"/>
      <c r="KV109" s="108"/>
      <c r="KW109" s="108"/>
      <c r="KX109" s="108"/>
      <c r="KY109" s="108"/>
      <c r="KZ109" s="108"/>
      <c r="LA109" s="108"/>
      <c r="LB109" s="108"/>
      <c r="LC109" s="108"/>
      <c r="LD109" s="108"/>
      <c r="LE109" s="108"/>
    </row>
    <row r="110" spans="1:317" x14ac:dyDescent="0.25">
      <c r="A110" s="85" t="s">
        <v>1295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>
        <v>776</v>
      </c>
      <c r="N110" s="85">
        <v>796</v>
      </c>
      <c r="O110" s="85">
        <v>829</v>
      </c>
      <c r="P110" s="85">
        <v>768</v>
      </c>
      <c r="Q110" s="85">
        <v>787</v>
      </c>
      <c r="R110" s="84">
        <v>885</v>
      </c>
      <c r="S110" s="37">
        <v>826</v>
      </c>
      <c r="T110" s="37">
        <v>902</v>
      </c>
      <c r="U110" s="37">
        <v>929</v>
      </c>
      <c r="V110" s="37">
        <v>905</v>
      </c>
      <c r="W110" s="37">
        <v>959</v>
      </c>
      <c r="X110" s="151">
        <v>985</v>
      </c>
      <c r="Y110" s="151">
        <v>918</v>
      </c>
      <c r="Z110" s="158">
        <v>970</v>
      </c>
      <c r="AA110" s="158">
        <v>1663</v>
      </c>
      <c r="AB110" s="158">
        <v>1362</v>
      </c>
      <c r="AC110" s="158">
        <v>1509</v>
      </c>
      <c r="AD110" s="158">
        <v>1682</v>
      </c>
      <c r="AE110" s="158">
        <v>1804</v>
      </c>
      <c r="AF110" s="158">
        <v>1946</v>
      </c>
      <c r="AG110" s="158">
        <v>2132</v>
      </c>
      <c r="AH110" s="158">
        <v>1877</v>
      </c>
      <c r="AI110" s="158">
        <v>2061</v>
      </c>
      <c r="AJ110" s="47">
        <v>2243</v>
      </c>
      <c r="AK110" s="47">
        <v>2097</v>
      </c>
      <c r="AL110" s="151">
        <v>2543</v>
      </c>
      <c r="AM110" s="47">
        <v>2564</v>
      </c>
      <c r="AN110" s="47">
        <v>1027</v>
      </c>
      <c r="AO110" s="47">
        <v>1106</v>
      </c>
      <c r="AP110" s="47">
        <v>1166</v>
      </c>
      <c r="AQ110" s="176">
        <v>1134</v>
      </c>
      <c r="AR110" s="206">
        <v>1195</v>
      </c>
      <c r="AS110" s="206">
        <v>1120</v>
      </c>
      <c r="AT110" s="300">
        <v>1120</v>
      </c>
      <c r="AU110" s="300">
        <v>1120</v>
      </c>
      <c r="AV110" s="206">
        <v>1100</v>
      </c>
      <c r="AW110" s="206">
        <v>1129</v>
      </c>
      <c r="AX110" s="206">
        <v>1194</v>
      </c>
      <c r="AY110" s="206">
        <v>1088</v>
      </c>
      <c r="AZ110" s="206">
        <v>1070</v>
      </c>
      <c r="BA110" s="206">
        <v>1052</v>
      </c>
      <c r="BB110" s="206">
        <v>1038</v>
      </c>
      <c r="BC110" s="206">
        <v>1035</v>
      </c>
      <c r="BD110" s="206">
        <v>287</v>
      </c>
      <c r="BE110" s="206">
        <v>256</v>
      </c>
      <c r="BF110" s="47">
        <v>256</v>
      </c>
      <c r="BG110" s="47">
        <v>284</v>
      </c>
      <c r="BH110" s="47">
        <v>268</v>
      </c>
      <c r="BI110" s="47">
        <v>276</v>
      </c>
      <c r="BJ110" s="47">
        <v>332</v>
      </c>
      <c r="BK110" s="47">
        <v>161</v>
      </c>
      <c r="BL110" s="47">
        <v>156</v>
      </c>
      <c r="BM110" s="47">
        <v>149</v>
      </c>
      <c r="BN110" s="47">
        <v>132</v>
      </c>
      <c r="BO110" s="47">
        <v>164</v>
      </c>
      <c r="BP110" s="206">
        <v>182</v>
      </c>
      <c r="BQ110" s="206">
        <v>166</v>
      </c>
      <c r="BR110" s="47">
        <v>124</v>
      </c>
      <c r="BS110" s="47">
        <v>131</v>
      </c>
      <c r="BT110" s="47">
        <v>144</v>
      </c>
      <c r="BU110" s="47">
        <v>122</v>
      </c>
      <c r="BV110" s="47">
        <v>126</v>
      </c>
      <c r="BW110" s="47">
        <v>105</v>
      </c>
      <c r="BX110" s="47">
        <v>77</v>
      </c>
      <c r="BY110" s="47">
        <v>107</v>
      </c>
      <c r="BZ110" s="47">
        <v>70</v>
      </c>
      <c r="CA110" s="47">
        <v>65</v>
      </c>
      <c r="CB110" s="47">
        <v>74</v>
      </c>
      <c r="CC110" s="47">
        <v>59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</row>
    <row r="111" spans="1:317" s="108" customFormat="1" x14ac:dyDescent="0.25">
      <c r="A111" s="85" t="s">
        <v>1144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4"/>
      <c r="S111" s="84"/>
      <c r="T111" s="37"/>
      <c r="U111" s="37"/>
      <c r="V111" s="37"/>
      <c r="W111" s="37"/>
      <c r="X111" s="151"/>
      <c r="Y111" s="151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47"/>
      <c r="AK111" s="47"/>
      <c r="AL111" s="151"/>
      <c r="AM111" s="47"/>
      <c r="AN111" s="47"/>
      <c r="AO111" s="47"/>
      <c r="AP111" s="47"/>
      <c r="AQ111" s="176"/>
      <c r="AR111" s="206"/>
      <c r="AS111" s="206"/>
      <c r="AT111" s="300"/>
      <c r="AU111" s="300"/>
      <c r="AV111" s="206"/>
      <c r="AW111" s="206">
        <v>12</v>
      </c>
      <c r="AX111" s="206">
        <v>11</v>
      </c>
      <c r="AY111" s="206">
        <v>9</v>
      </c>
      <c r="AZ111" s="206">
        <v>11</v>
      </c>
      <c r="BA111" s="206">
        <v>9</v>
      </c>
      <c r="BB111" s="206">
        <v>2</v>
      </c>
      <c r="BC111" s="206">
        <v>11</v>
      </c>
      <c r="BD111" s="206">
        <v>2</v>
      </c>
      <c r="BE111" s="206">
        <v>4</v>
      </c>
      <c r="BF111" s="47">
        <v>3</v>
      </c>
      <c r="BG111" s="47">
        <v>2</v>
      </c>
      <c r="BH111" s="47">
        <v>2</v>
      </c>
      <c r="BI111" s="47">
        <v>3</v>
      </c>
      <c r="BJ111" s="47">
        <v>1</v>
      </c>
      <c r="BK111" s="47">
        <v>2</v>
      </c>
      <c r="BL111" s="47">
        <v>3</v>
      </c>
      <c r="BM111" s="47">
        <v>4</v>
      </c>
      <c r="BN111" s="47">
        <v>2</v>
      </c>
      <c r="BO111" s="47">
        <v>2</v>
      </c>
      <c r="BP111" s="206">
        <v>2</v>
      </c>
      <c r="BQ111" s="206">
        <v>3</v>
      </c>
      <c r="BR111" s="47">
        <v>2</v>
      </c>
      <c r="BS111" s="47">
        <v>2</v>
      </c>
      <c r="BT111" s="47">
        <v>3</v>
      </c>
      <c r="BU111" s="47">
        <v>2</v>
      </c>
      <c r="BV111" s="47">
        <v>3</v>
      </c>
      <c r="BW111" s="47">
        <v>2</v>
      </c>
      <c r="BX111" s="47">
        <v>2</v>
      </c>
      <c r="BY111" s="47">
        <v>3</v>
      </c>
      <c r="BZ111" s="47">
        <v>2</v>
      </c>
      <c r="CA111" s="47">
        <v>1</v>
      </c>
      <c r="CB111" s="47">
        <v>1</v>
      </c>
      <c r="CC111" s="47">
        <v>2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</row>
    <row r="112" spans="1:317" s="108" customFormat="1" x14ac:dyDescent="0.25">
      <c r="A112" s="85" t="s">
        <v>1246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4"/>
      <c r="S112" s="84"/>
      <c r="T112" s="37"/>
      <c r="U112" s="37"/>
      <c r="V112" s="37"/>
      <c r="W112" s="37"/>
      <c r="X112" s="151"/>
      <c r="Y112" s="151"/>
      <c r="Z112" s="158"/>
      <c r="AA112" s="158"/>
      <c r="AB112" s="158"/>
      <c r="AC112" s="158"/>
      <c r="AD112" s="158"/>
      <c r="AE112" s="158"/>
      <c r="AF112" s="158"/>
      <c r="AG112" s="158"/>
      <c r="AH112" s="158">
        <v>866</v>
      </c>
      <c r="AI112" s="158">
        <v>1211</v>
      </c>
      <c r="AJ112" s="47">
        <v>1692</v>
      </c>
      <c r="AK112" s="47">
        <v>1374</v>
      </c>
      <c r="AL112" s="151">
        <v>1352</v>
      </c>
      <c r="AM112" s="47">
        <v>1198</v>
      </c>
      <c r="AN112" s="47">
        <v>743</v>
      </c>
      <c r="AO112" s="47">
        <v>678</v>
      </c>
      <c r="AP112" s="47">
        <v>721</v>
      </c>
      <c r="AQ112" s="176">
        <v>971</v>
      </c>
      <c r="AR112" s="206">
        <v>1008</v>
      </c>
      <c r="AS112" s="206">
        <v>1028</v>
      </c>
      <c r="AT112" s="300">
        <v>1028</v>
      </c>
      <c r="AU112" s="300">
        <v>1028</v>
      </c>
      <c r="AV112" s="206">
        <v>1108</v>
      </c>
      <c r="AW112" s="206">
        <v>1159</v>
      </c>
      <c r="AX112" s="206">
        <v>1114</v>
      </c>
      <c r="AY112" s="206">
        <v>991</v>
      </c>
      <c r="AZ112" s="206">
        <v>909</v>
      </c>
      <c r="BA112" s="206">
        <v>729</v>
      </c>
      <c r="BB112" s="206">
        <v>640</v>
      </c>
      <c r="BC112" s="206">
        <v>698</v>
      </c>
      <c r="BD112" s="206">
        <v>735</v>
      </c>
      <c r="BE112" s="206">
        <v>787</v>
      </c>
      <c r="BF112" s="47">
        <v>634</v>
      </c>
      <c r="BG112" s="47">
        <v>711</v>
      </c>
      <c r="BH112" s="47">
        <v>645</v>
      </c>
      <c r="BI112" s="47">
        <v>421</v>
      </c>
      <c r="BJ112" s="47">
        <v>411</v>
      </c>
      <c r="BK112" s="47">
        <v>375</v>
      </c>
      <c r="BL112" s="47">
        <v>337</v>
      </c>
      <c r="BM112" s="47">
        <v>294</v>
      </c>
      <c r="BN112" s="47">
        <v>237</v>
      </c>
      <c r="BO112" s="47">
        <v>255</v>
      </c>
      <c r="BP112" s="206">
        <v>253</v>
      </c>
      <c r="BQ112" s="206">
        <v>215</v>
      </c>
      <c r="BR112" s="47">
        <v>124</v>
      </c>
      <c r="BS112" s="47">
        <v>147</v>
      </c>
      <c r="BT112" s="47">
        <v>170</v>
      </c>
      <c r="BU112" s="47">
        <v>135</v>
      </c>
      <c r="BV112" s="47">
        <v>119</v>
      </c>
      <c r="BW112" s="47">
        <v>100</v>
      </c>
      <c r="BX112" s="47">
        <v>77</v>
      </c>
      <c r="BY112" s="47">
        <v>68</v>
      </c>
      <c r="BZ112" s="47">
        <v>44</v>
      </c>
      <c r="CA112" s="47">
        <v>27</v>
      </c>
      <c r="CB112" s="47">
        <v>19</v>
      </c>
      <c r="CC112" s="47">
        <v>16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</row>
    <row r="113" spans="1:91" s="108" customFormat="1" x14ac:dyDescent="0.25">
      <c r="A113" s="85" t="s">
        <v>1260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4"/>
      <c r="S113" s="84"/>
      <c r="T113" s="37"/>
      <c r="U113" s="37"/>
      <c r="V113" s="37"/>
      <c r="W113" s="37"/>
      <c r="X113" s="151"/>
      <c r="Y113" s="151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47"/>
      <c r="AK113" s="47">
        <v>16</v>
      </c>
      <c r="AL113" s="151">
        <v>21</v>
      </c>
      <c r="AM113" s="47">
        <v>32</v>
      </c>
      <c r="AN113" s="47">
        <v>25</v>
      </c>
      <c r="AO113" s="47">
        <v>32</v>
      </c>
      <c r="AP113" s="47">
        <v>54</v>
      </c>
      <c r="AQ113" s="176">
        <v>60</v>
      </c>
      <c r="AR113" s="206">
        <v>63</v>
      </c>
      <c r="AS113" s="206">
        <v>61</v>
      </c>
      <c r="AT113" s="300">
        <v>61</v>
      </c>
      <c r="AU113" s="300">
        <v>61</v>
      </c>
      <c r="AV113" s="206">
        <v>65</v>
      </c>
      <c r="AW113" s="206">
        <v>64</v>
      </c>
      <c r="AX113" s="206">
        <v>76</v>
      </c>
      <c r="AY113" s="206">
        <v>72</v>
      </c>
      <c r="AZ113" s="206">
        <v>67</v>
      </c>
      <c r="BA113" s="206">
        <v>50</v>
      </c>
      <c r="BB113" s="206">
        <v>63</v>
      </c>
      <c r="BC113" s="206">
        <v>58</v>
      </c>
      <c r="BD113" s="206">
        <v>67</v>
      </c>
      <c r="BE113" s="206">
        <v>49</v>
      </c>
      <c r="BF113" s="47">
        <v>38</v>
      </c>
      <c r="BG113" s="47">
        <v>49</v>
      </c>
      <c r="BH113" s="47">
        <v>51</v>
      </c>
      <c r="BI113" s="47">
        <v>45</v>
      </c>
      <c r="BJ113" s="47">
        <v>33</v>
      </c>
      <c r="BK113" s="47">
        <v>30</v>
      </c>
      <c r="BL113" s="47">
        <v>38</v>
      </c>
      <c r="BM113" s="47">
        <v>32</v>
      </c>
      <c r="BN113" s="47">
        <v>35</v>
      </c>
      <c r="BO113" s="47">
        <v>36</v>
      </c>
      <c r="BP113" s="206">
        <v>39</v>
      </c>
      <c r="BQ113" s="206">
        <v>44</v>
      </c>
      <c r="BR113" s="47">
        <v>34</v>
      </c>
      <c r="BS113" s="47">
        <v>41</v>
      </c>
      <c r="BT113" s="47">
        <v>46</v>
      </c>
      <c r="BU113" s="47">
        <v>42</v>
      </c>
      <c r="BV113" s="47">
        <v>31</v>
      </c>
      <c r="BW113" s="47">
        <v>36</v>
      </c>
      <c r="BX113" s="47">
        <v>30</v>
      </c>
      <c r="BY113" s="47">
        <v>33</v>
      </c>
      <c r="BZ113" s="47">
        <v>32</v>
      </c>
      <c r="CA113" s="47">
        <v>29</v>
      </c>
      <c r="CB113" s="47">
        <v>28</v>
      </c>
      <c r="CC113" s="47">
        <v>30</v>
      </c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</row>
    <row r="114" spans="1:91" hidden="1" x14ac:dyDescent="0.25">
      <c r="A114" s="85" t="s">
        <v>1280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>
        <v>32</v>
      </c>
      <c r="N114" s="85">
        <v>29</v>
      </c>
      <c r="O114" s="85">
        <v>28</v>
      </c>
      <c r="P114" s="85">
        <v>33</v>
      </c>
      <c r="Q114" s="85">
        <v>36</v>
      </c>
      <c r="R114" s="84">
        <v>30</v>
      </c>
      <c r="S114" s="84">
        <v>36</v>
      </c>
      <c r="T114" s="37">
        <v>40</v>
      </c>
      <c r="U114" s="37">
        <v>50</v>
      </c>
      <c r="V114" s="37">
        <v>45</v>
      </c>
      <c r="W114" s="37">
        <v>46</v>
      </c>
      <c r="X114" s="151">
        <v>46</v>
      </c>
      <c r="Y114" s="151">
        <v>42</v>
      </c>
      <c r="Z114" s="158">
        <v>48</v>
      </c>
      <c r="AA114" s="158">
        <v>620</v>
      </c>
      <c r="AB114" s="158">
        <v>492</v>
      </c>
      <c r="AC114" s="158">
        <v>546</v>
      </c>
      <c r="AD114" s="158">
        <v>582</v>
      </c>
      <c r="AE114" s="158">
        <v>805</v>
      </c>
      <c r="AF114" s="158">
        <v>979</v>
      </c>
      <c r="AG114" s="158">
        <v>1084</v>
      </c>
      <c r="AH114" s="158">
        <v>927</v>
      </c>
      <c r="AI114" s="158">
        <v>1099</v>
      </c>
      <c r="AJ114" s="47">
        <v>1313</v>
      </c>
      <c r="AK114" s="47">
        <v>1332</v>
      </c>
      <c r="AL114" s="151">
        <v>1467</v>
      </c>
      <c r="AM114" s="47">
        <v>1302</v>
      </c>
      <c r="AN114" s="47">
        <v>96</v>
      </c>
      <c r="AO114" s="47">
        <v>120</v>
      </c>
      <c r="AP114" s="47">
        <v>111</v>
      </c>
      <c r="AQ114" s="176">
        <v>89</v>
      </c>
      <c r="AR114" s="206">
        <v>97</v>
      </c>
      <c r="AS114" s="206"/>
      <c r="AT114" s="300"/>
      <c r="AU114" s="300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206"/>
      <c r="BQ114" s="206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</row>
    <row r="115" spans="1:91" x14ac:dyDescent="0.25">
      <c r="A115" s="85" t="s">
        <v>1282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>
        <v>2</v>
      </c>
      <c r="N115" s="85">
        <v>7</v>
      </c>
      <c r="O115" s="85">
        <v>9</v>
      </c>
      <c r="P115" s="85">
        <v>16</v>
      </c>
      <c r="Q115" s="85">
        <v>13</v>
      </c>
      <c r="R115" s="84">
        <v>25</v>
      </c>
      <c r="S115" s="84">
        <v>18</v>
      </c>
      <c r="T115" s="37">
        <v>25</v>
      </c>
      <c r="U115" s="37">
        <v>21</v>
      </c>
      <c r="V115" s="37">
        <v>24</v>
      </c>
      <c r="W115" s="37">
        <v>25</v>
      </c>
      <c r="X115" s="151">
        <v>28</v>
      </c>
      <c r="Y115" s="151">
        <v>19</v>
      </c>
      <c r="Z115" s="158">
        <v>24</v>
      </c>
      <c r="AA115" s="158">
        <v>40</v>
      </c>
      <c r="AB115" s="158">
        <v>35</v>
      </c>
      <c r="AC115" s="158">
        <v>40</v>
      </c>
      <c r="AD115" s="158">
        <v>34</v>
      </c>
      <c r="AE115" s="158">
        <v>37</v>
      </c>
      <c r="AF115" s="158">
        <v>36</v>
      </c>
      <c r="AG115" s="158">
        <v>30</v>
      </c>
      <c r="AH115" s="158">
        <v>41</v>
      </c>
      <c r="AI115" s="158">
        <v>56</v>
      </c>
      <c r="AJ115" s="47">
        <v>35</v>
      </c>
      <c r="AK115" s="47">
        <v>46</v>
      </c>
      <c r="AL115" s="151">
        <v>48</v>
      </c>
      <c r="AM115" s="47">
        <v>63</v>
      </c>
      <c r="AN115" s="47">
        <v>33</v>
      </c>
      <c r="AO115" s="47">
        <v>23</v>
      </c>
      <c r="AP115" s="47">
        <v>44</v>
      </c>
      <c r="AQ115" s="176">
        <v>49</v>
      </c>
      <c r="AR115" s="206">
        <v>72</v>
      </c>
      <c r="AS115" s="206">
        <v>71</v>
      </c>
      <c r="AT115" s="300">
        <v>71</v>
      </c>
      <c r="AU115" s="300">
        <v>71</v>
      </c>
      <c r="AV115" s="206">
        <v>84</v>
      </c>
      <c r="AW115" s="206">
        <v>83</v>
      </c>
      <c r="AX115" s="206">
        <v>83</v>
      </c>
      <c r="AY115" s="206">
        <v>82</v>
      </c>
      <c r="AZ115" s="206">
        <v>94</v>
      </c>
      <c r="BA115" s="206">
        <v>91</v>
      </c>
      <c r="BB115" s="206">
        <v>73</v>
      </c>
      <c r="BC115" s="206">
        <v>99</v>
      </c>
      <c r="BD115" s="206">
        <v>67</v>
      </c>
      <c r="BE115" s="206">
        <v>44</v>
      </c>
      <c r="BF115" s="47">
        <v>47</v>
      </c>
      <c r="BG115" s="47">
        <v>58</v>
      </c>
      <c r="BH115" s="47">
        <v>46</v>
      </c>
      <c r="BI115" s="47">
        <v>70</v>
      </c>
      <c r="BJ115" s="47">
        <v>67</v>
      </c>
      <c r="BK115" s="47">
        <v>21</v>
      </c>
      <c r="BL115" s="47">
        <v>27</v>
      </c>
      <c r="BM115" s="47">
        <v>26</v>
      </c>
      <c r="BN115" s="47">
        <v>23</v>
      </c>
      <c r="BO115" s="47">
        <v>21</v>
      </c>
      <c r="BP115" s="206">
        <v>25</v>
      </c>
      <c r="BQ115" s="206">
        <v>24</v>
      </c>
      <c r="BR115" s="47">
        <v>16</v>
      </c>
      <c r="BS115" s="47">
        <v>17</v>
      </c>
      <c r="BT115" s="47">
        <v>21</v>
      </c>
      <c r="BU115" s="47">
        <v>24</v>
      </c>
      <c r="BV115" s="47">
        <v>19</v>
      </c>
      <c r="BW115" s="47">
        <v>26</v>
      </c>
      <c r="BX115" s="47">
        <v>20</v>
      </c>
      <c r="BY115" s="47">
        <v>12</v>
      </c>
      <c r="BZ115" s="47">
        <v>2</v>
      </c>
      <c r="CA115" s="47">
        <v>8</v>
      </c>
      <c r="CB115" s="47">
        <v>9</v>
      </c>
      <c r="CC115" s="47">
        <v>10</v>
      </c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</row>
    <row r="116" spans="1:91" s="108" customFormat="1" hidden="1" x14ac:dyDescent="0.25">
      <c r="A116" s="85" t="s">
        <v>1190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4"/>
      <c r="S116" s="84"/>
      <c r="T116" s="37"/>
      <c r="U116" s="37"/>
      <c r="V116" s="37"/>
      <c r="W116" s="37"/>
      <c r="X116" s="151"/>
      <c r="Y116" s="151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47"/>
      <c r="AK116" s="47"/>
      <c r="AL116" s="151"/>
      <c r="AM116" s="47"/>
      <c r="AN116" s="47"/>
      <c r="AO116" s="47"/>
      <c r="AP116" s="47"/>
      <c r="AQ116" s="176"/>
      <c r="AR116" s="206"/>
      <c r="AS116" s="206"/>
      <c r="AT116" s="300"/>
      <c r="AU116" s="300"/>
      <c r="AV116" s="206">
        <v>3</v>
      </c>
      <c r="AW116" s="206">
        <v>5</v>
      </c>
      <c r="AX116" s="206">
        <v>7</v>
      </c>
      <c r="AY116" s="206">
        <v>6</v>
      </c>
      <c r="AZ116" s="206">
        <v>11</v>
      </c>
      <c r="BA116" s="206">
        <v>8</v>
      </c>
      <c r="BB116" s="206">
        <v>5</v>
      </c>
      <c r="BC116" s="206">
        <v>4</v>
      </c>
      <c r="BD116" s="206">
        <v>4</v>
      </c>
      <c r="BE116" s="206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206"/>
      <c r="BQ116" s="206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</row>
    <row r="117" spans="1:91" s="108" customFormat="1" x14ac:dyDescent="0.25">
      <c r="A117" s="85" t="s">
        <v>1184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4"/>
      <c r="S117" s="84"/>
      <c r="T117" s="37"/>
      <c r="U117" s="37"/>
      <c r="V117" s="37"/>
      <c r="W117" s="37"/>
      <c r="X117" s="151"/>
      <c r="Y117" s="151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47"/>
      <c r="AK117" s="47"/>
      <c r="AL117" s="151"/>
      <c r="AM117" s="47"/>
      <c r="AN117" s="47"/>
      <c r="AO117" s="47"/>
      <c r="AP117" s="47"/>
      <c r="AQ117" s="176"/>
      <c r="AR117" s="206">
        <v>0</v>
      </c>
      <c r="AS117" s="206">
        <v>0</v>
      </c>
      <c r="AT117" s="300">
        <v>0</v>
      </c>
      <c r="AU117" s="300">
        <v>0</v>
      </c>
      <c r="AV117" s="206">
        <v>79</v>
      </c>
      <c r="AW117" s="206">
        <v>92</v>
      </c>
      <c r="AX117" s="206">
        <v>61</v>
      </c>
      <c r="AY117" s="206">
        <v>93</v>
      </c>
      <c r="AZ117" s="206">
        <v>56</v>
      </c>
      <c r="BA117" s="206">
        <v>81</v>
      </c>
      <c r="BB117" s="206">
        <v>84</v>
      </c>
      <c r="BC117" s="206">
        <v>64</v>
      </c>
      <c r="BD117" s="206">
        <v>57</v>
      </c>
      <c r="BE117" s="206">
        <v>53</v>
      </c>
      <c r="BF117" s="47">
        <v>56</v>
      </c>
      <c r="BG117" s="47">
        <v>121</v>
      </c>
      <c r="BH117" s="47">
        <v>106</v>
      </c>
      <c r="BI117" s="47">
        <v>113</v>
      </c>
      <c r="BJ117" s="47">
        <v>153</v>
      </c>
      <c r="BK117" s="47">
        <v>39</v>
      </c>
      <c r="BL117" s="47">
        <v>39</v>
      </c>
      <c r="BM117" s="47">
        <v>40</v>
      </c>
      <c r="BN117" s="47">
        <v>36</v>
      </c>
      <c r="BO117" s="47">
        <v>33</v>
      </c>
      <c r="BP117" s="206">
        <v>45</v>
      </c>
      <c r="BQ117" s="206">
        <v>36</v>
      </c>
      <c r="BR117" s="47">
        <v>36</v>
      </c>
      <c r="BS117" s="47">
        <v>35</v>
      </c>
      <c r="BT117" s="47">
        <v>38</v>
      </c>
      <c r="BU117" s="47">
        <v>43</v>
      </c>
      <c r="BV117" s="47">
        <v>34</v>
      </c>
      <c r="BW117" s="47">
        <v>38</v>
      </c>
      <c r="BX117" s="47">
        <v>14</v>
      </c>
      <c r="BY117" s="47">
        <v>18</v>
      </c>
      <c r="BZ117" s="47">
        <v>15</v>
      </c>
      <c r="CA117" s="47">
        <v>10</v>
      </c>
      <c r="CB117" s="47">
        <v>8</v>
      </c>
      <c r="CC117" s="47">
        <v>4</v>
      </c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</row>
    <row r="118" spans="1:91" s="108" customFormat="1" x14ac:dyDescent="0.25">
      <c r="A118" s="85" t="s">
        <v>1269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>
        <v>788</v>
      </c>
      <c r="N118" s="85">
        <v>800</v>
      </c>
      <c r="O118" s="85">
        <v>827</v>
      </c>
      <c r="P118" s="85">
        <v>832</v>
      </c>
      <c r="Q118" s="85">
        <v>779</v>
      </c>
      <c r="R118" s="84">
        <v>895</v>
      </c>
      <c r="S118" s="84">
        <v>868</v>
      </c>
      <c r="T118" s="37">
        <v>935</v>
      </c>
      <c r="U118" s="37">
        <v>977</v>
      </c>
      <c r="V118" s="37">
        <v>950</v>
      </c>
      <c r="W118" s="37">
        <v>980</v>
      </c>
      <c r="X118" s="151">
        <v>1006</v>
      </c>
      <c r="Y118" s="151">
        <v>984</v>
      </c>
      <c r="Z118" s="158">
        <v>1038</v>
      </c>
      <c r="AA118" s="158">
        <v>1607</v>
      </c>
      <c r="AB118" s="158">
        <v>1649</v>
      </c>
      <c r="AC118" s="158">
        <v>1626</v>
      </c>
      <c r="AD118" s="158">
        <v>1843</v>
      </c>
      <c r="AE118" s="158">
        <v>2030</v>
      </c>
      <c r="AF118" s="158">
        <v>2041</v>
      </c>
      <c r="AG118" s="158">
        <v>2084</v>
      </c>
      <c r="AH118" s="158">
        <v>1972</v>
      </c>
      <c r="AI118" s="158">
        <v>2221</v>
      </c>
      <c r="AJ118" s="47">
        <v>2356</v>
      </c>
      <c r="AK118" s="47">
        <v>2163</v>
      </c>
      <c r="AL118" s="151">
        <v>2640</v>
      </c>
      <c r="AM118" s="47">
        <v>2625</v>
      </c>
      <c r="AN118" s="47">
        <v>1185</v>
      </c>
      <c r="AO118" s="47">
        <v>1126</v>
      </c>
      <c r="AP118" s="47">
        <v>1288</v>
      </c>
      <c r="AQ118" s="176">
        <v>1133</v>
      </c>
      <c r="AR118" s="206">
        <v>1140</v>
      </c>
      <c r="AS118" s="206">
        <v>1142</v>
      </c>
      <c r="AT118" s="300">
        <v>1142</v>
      </c>
      <c r="AU118" s="300">
        <v>1142</v>
      </c>
      <c r="AV118" s="206">
        <v>1131</v>
      </c>
      <c r="AW118" s="206">
        <v>1137</v>
      </c>
      <c r="AX118" s="206">
        <v>1124</v>
      </c>
      <c r="AY118" s="206">
        <v>1123</v>
      </c>
      <c r="AZ118" s="206">
        <v>1238</v>
      </c>
      <c r="BA118" s="206">
        <v>1095</v>
      </c>
      <c r="BB118" s="206">
        <v>268</v>
      </c>
      <c r="BC118" s="206">
        <v>1095</v>
      </c>
      <c r="BD118" s="206">
        <v>1072</v>
      </c>
      <c r="BE118" s="206">
        <v>223</v>
      </c>
      <c r="BF118" s="47">
        <v>237</v>
      </c>
      <c r="BG118" s="47">
        <v>254</v>
      </c>
      <c r="BH118" s="47">
        <v>244</v>
      </c>
      <c r="BI118" s="47">
        <v>257</v>
      </c>
      <c r="BJ118" s="47">
        <v>277</v>
      </c>
      <c r="BK118" s="47">
        <v>342</v>
      </c>
      <c r="BL118" s="47">
        <v>137</v>
      </c>
      <c r="BM118" s="47">
        <v>179</v>
      </c>
      <c r="BN118" s="47">
        <v>162</v>
      </c>
      <c r="BO118" s="47">
        <v>187</v>
      </c>
      <c r="BP118" s="206">
        <v>142</v>
      </c>
      <c r="BQ118" s="206">
        <v>133</v>
      </c>
      <c r="BR118" s="47">
        <v>111</v>
      </c>
      <c r="BS118" s="47">
        <v>100</v>
      </c>
      <c r="BT118" s="47">
        <v>155</v>
      </c>
      <c r="BU118" s="47">
        <v>144</v>
      </c>
      <c r="BV118" s="47">
        <v>157</v>
      </c>
      <c r="BW118" s="47">
        <v>104</v>
      </c>
      <c r="BX118" s="47">
        <v>150</v>
      </c>
      <c r="BY118" s="47">
        <v>129</v>
      </c>
      <c r="BZ118" s="47">
        <v>121</v>
      </c>
      <c r="CA118" s="47">
        <v>113</v>
      </c>
      <c r="CB118" s="47">
        <v>86</v>
      </c>
      <c r="CC118" s="47">
        <v>90</v>
      </c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</row>
    <row r="119" spans="1:91" x14ac:dyDescent="0.25">
      <c r="A119" s="85" t="s">
        <v>1270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>
        <v>85</v>
      </c>
      <c r="N119" s="85">
        <v>80</v>
      </c>
      <c r="O119" s="85">
        <v>94</v>
      </c>
      <c r="P119" s="85">
        <v>89</v>
      </c>
      <c r="Q119" s="85">
        <v>97</v>
      </c>
      <c r="R119" s="84">
        <v>94</v>
      </c>
      <c r="S119" s="84">
        <v>103</v>
      </c>
      <c r="T119" s="37">
        <v>119</v>
      </c>
      <c r="U119" s="37">
        <v>126</v>
      </c>
      <c r="V119" s="37">
        <v>119</v>
      </c>
      <c r="W119" s="37">
        <v>137</v>
      </c>
      <c r="X119" s="151">
        <v>132</v>
      </c>
      <c r="Y119" s="151">
        <v>115</v>
      </c>
      <c r="Z119" s="158">
        <v>132</v>
      </c>
      <c r="AA119" s="158">
        <v>700</v>
      </c>
      <c r="AB119" s="158">
        <v>565</v>
      </c>
      <c r="AC119" s="158">
        <v>770</v>
      </c>
      <c r="AD119" s="158">
        <v>702</v>
      </c>
      <c r="AE119" s="158">
        <v>984</v>
      </c>
      <c r="AF119" s="158">
        <v>1271</v>
      </c>
      <c r="AG119" s="158">
        <v>1240</v>
      </c>
      <c r="AH119" s="158">
        <v>1040</v>
      </c>
      <c r="AI119" s="158">
        <v>1480</v>
      </c>
      <c r="AJ119" s="47">
        <v>1478</v>
      </c>
      <c r="AK119" s="47">
        <v>1359</v>
      </c>
      <c r="AL119" s="151">
        <v>520</v>
      </c>
      <c r="AM119" s="47">
        <v>96</v>
      </c>
      <c r="AN119" s="47">
        <v>72</v>
      </c>
      <c r="AO119" s="47">
        <v>56</v>
      </c>
      <c r="AP119" s="47">
        <v>64</v>
      </c>
      <c r="AQ119" s="176">
        <v>99</v>
      </c>
      <c r="AR119" s="206">
        <v>71</v>
      </c>
      <c r="AS119" s="206">
        <v>83</v>
      </c>
      <c r="AT119" s="300">
        <v>83</v>
      </c>
      <c r="AU119" s="300">
        <v>83</v>
      </c>
      <c r="AV119" s="206">
        <v>205</v>
      </c>
      <c r="AW119" s="206">
        <v>263</v>
      </c>
      <c r="AX119" s="206">
        <v>242</v>
      </c>
      <c r="AY119" s="206">
        <v>233</v>
      </c>
      <c r="AZ119" s="206">
        <v>171</v>
      </c>
      <c r="BA119" s="206">
        <v>222</v>
      </c>
      <c r="BB119" s="206">
        <v>154</v>
      </c>
      <c r="BC119" s="206">
        <v>153</v>
      </c>
      <c r="BD119" s="206">
        <v>267</v>
      </c>
      <c r="BE119" s="206">
        <v>178</v>
      </c>
      <c r="BF119" s="47">
        <v>168</v>
      </c>
      <c r="BG119" s="47">
        <v>184</v>
      </c>
      <c r="BH119" s="47">
        <v>185</v>
      </c>
      <c r="BI119" s="47">
        <v>155</v>
      </c>
      <c r="BJ119" s="47">
        <v>140</v>
      </c>
      <c r="BK119" s="47">
        <v>191</v>
      </c>
      <c r="BL119" s="47">
        <v>210</v>
      </c>
      <c r="BM119" s="47">
        <v>226</v>
      </c>
      <c r="BN119" s="47">
        <v>220</v>
      </c>
      <c r="BO119" s="47">
        <v>226</v>
      </c>
      <c r="BP119" s="206">
        <v>130</v>
      </c>
      <c r="BQ119" s="206">
        <v>96</v>
      </c>
      <c r="BR119" s="47">
        <v>84</v>
      </c>
      <c r="BS119" s="47">
        <v>84</v>
      </c>
      <c r="BT119" s="47">
        <v>65</v>
      </c>
      <c r="BU119" s="47">
        <v>85</v>
      </c>
      <c r="BV119" s="47">
        <v>64</v>
      </c>
      <c r="BW119" s="47">
        <v>58</v>
      </c>
      <c r="BX119" s="47">
        <v>40</v>
      </c>
      <c r="BY119" s="47">
        <v>53</v>
      </c>
      <c r="BZ119" s="47">
        <v>34</v>
      </c>
      <c r="CA119" s="47">
        <v>42</v>
      </c>
      <c r="CB119" s="47">
        <v>47</v>
      </c>
      <c r="CC119" s="47">
        <v>42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</row>
    <row r="120" spans="1:91" x14ac:dyDescent="0.25">
      <c r="A120" s="85" t="s">
        <v>1278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>
        <v>183</v>
      </c>
      <c r="N120" s="85">
        <v>181</v>
      </c>
      <c r="O120" s="85">
        <v>187</v>
      </c>
      <c r="P120" s="85">
        <v>188</v>
      </c>
      <c r="Q120" s="85">
        <v>207</v>
      </c>
      <c r="R120" s="84">
        <v>263</v>
      </c>
      <c r="S120" s="84">
        <v>214</v>
      </c>
      <c r="T120" s="37">
        <v>249</v>
      </c>
      <c r="U120" s="37">
        <v>262</v>
      </c>
      <c r="V120" s="37">
        <v>317</v>
      </c>
      <c r="W120" s="37">
        <v>346</v>
      </c>
      <c r="X120" s="151">
        <v>369</v>
      </c>
      <c r="Y120" s="151">
        <v>355</v>
      </c>
      <c r="Z120" s="158">
        <v>367</v>
      </c>
      <c r="AA120" s="158">
        <v>1131</v>
      </c>
      <c r="AB120" s="158">
        <v>1032</v>
      </c>
      <c r="AC120" s="158">
        <v>1176</v>
      </c>
      <c r="AD120" s="158">
        <v>1225</v>
      </c>
      <c r="AE120" s="158">
        <v>1322</v>
      </c>
      <c r="AF120" s="158">
        <v>1709</v>
      </c>
      <c r="AG120" s="158">
        <v>1901</v>
      </c>
      <c r="AH120" s="158">
        <v>2045</v>
      </c>
      <c r="AI120" s="158">
        <v>1787</v>
      </c>
      <c r="AJ120" s="47">
        <v>2242</v>
      </c>
      <c r="AK120" s="47">
        <v>1882</v>
      </c>
      <c r="AL120" s="151">
        <v>2063</v>
      </c>
      <c r="AM120" s="47">
        <v>1930</v>
      </c>
      <c r="AN120" s="47">
        <v>436</v>
      </c>
      <c r="AO120" s="47">
        <v>610</v>
      </c>
      <c r="AP120" s="47">
        <v>492</v>
      </c>
      <c r="AQ120" s="176">
        <v>306</v>
      </c>
      <c r="AR120" s="206">
        <v>582</v>
      </c>
      <c r="AS120" s="206">
        <v>592</v>
      </c>
      <c r="AT120" s="300">
        <v>592</v>
      </c>
      <c r="AU120" s="300">
        <v>592</v>
      </c>
      <c r="AV120" s="206">
        <v>552</v>
      </c>
      <c r="AW120" s="206">
        <v>554</v>
      </c>
      <c r="AX120" s="206">
        <v>550</v>
      </c>
      <c r="AY120" s="206">
        <v>554</v>
      </c>
      <c r="AZ120" s="206">
        <v>628</v>
      </c>
      <c r="BA120" s="206">
        <v>543</v>
      </c>
      <c r="BB120" s="206">
        <v>392</v>
      </c>
      <c r="BC120" s="206">
        <v>309</v>
      </c>
      <c r="BD120" s="206">
        <v>595</v>
      </c>
      <c r="BE120" s="206">
        <v>331</v>
      </c>
      <c r="BF120" s="47">
        <v>320</v>
      </c>
      <c r="BG120" s="47">
        <v>329</v>
      </c>
      <c r="BH120" s="47">
        <v>366</v>
      </c>
      <c r="BI120" s="47">
        <v>347</v>
      </c>
      <c r="BJ120" s="47">
        <v>355</v>
      </c>
      <c r="BK120" s="47">
        <v>344</v>
      </c>
      <c r="BL120" s="47">
        <v>382</v>
      </c>
      <c r="BM120" s="47">
        <v>381</v>
      </c>
      <c r="BN120" s="47">
        <v>360</v>
      </c>
      <c r="BO120" s="47">
        <v>382</v>
      </c>
      <c r="BP120" s="206">
        <v>354</v>
      </c>
      <c r="BQ120" s="206">
        <v>359</v>
      </c>
      <c r="BR120" s="47">
        <v>269</v>
      </c>
      <c r="BS120" s="47">
        <v>150</v>
      </c>
      <c r="BT120" s="47">
        <v>229</v>
      </c>
      <c r="BU120" s="47">
        <v>157</v>
      </c>
      <c r="BV120" s="47">
        <v>163</v>
      </c>
      <c r="BW120" s="47">
        <v>160</v>
      </c>
      <c r="BX120" s="47">
        <v>136</v>
      </c>
      <c r="BY120" s="47">
        <v>129</v>
      </c>
      <c r="BZ120" s="47">
        <v>140</v>
      </c>
      <c r="CA120" s="47">
        <v>128</v>
      </c>
      <c r="CB120" s="47">
        <v>113</v>
      </c>
      <c r="CC120" s="47">
        <v>133</v>
      </c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</row>
    <row r="121" spans="1:91" hidden="1" x14ac:dyDescent="0.25">
      <c r="A121" s="85" t="s">
        <v>1271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>
        <v>5</v>
      </c>
      <c r="N121" s="85">
        <v>3</v>
      </c>
      <c r="O121" s="85">
        <v>5</v>
      </c>
      <c r="P121" s="85">
        <v>3</v>
      </c>
      <c r="Q121" s="85">
        <v>4</v>
      </c>
      <c r="R121" s="84">
        <v>3</v>
      </c>
      <c r="S121" s="84">
        <v>4</v>
      </c>
      <c r="T121" s="37">
        <v>4</v>
      </c>
      <c r="U121" s="37">
        <v>5</v>
      </c>
      <c r="V121" s="37">
        <v>4</v>
      </c>
      <c r="W121" s="37">
        <v>5</v>
      </c>
      <c r="X121" s="151">
        <v>4</v>
      </c>
      <c r="Y121" s="151">
        <v>4</v>
      </c>
      <c r="Z121" s="158">
        <v>4</v>
      </c>
      <c r="AA121" s="158">
        <v>4</v>
      </c>
      <c r="AB121" s="158">
        <v>5</v>
      </c>
      <c r="AC121" s="158">
        <v>6</v>
      </c>
      <c r="AD121" s="158">
        <v>4</v>
      </c>
      <c r="AE121" s="158">
        <v>5</v>
      </c>
      <c r="AF121" s="158">
        <v>4</v>
      </c>
      <c r="AG121" s="158">
        <v>4</v>
      </c>
      <c r="AH121" s="158">
        <v>4</v>
      </c>
      <c r="AI121" s="158">
        <v>5</v>
      </c>
      <c r="AJ121" s="47">
        <v>5</v>
      </c>
      <c r="AK121" s="47">
        <v>4</v>
      </c>
      <c r="AL121" s="151">
        <v>4</v>
      </c>
      <c r="AM121" s="47">
        <v>8</v>
      </c>
      <c r="AN121" s="47">
        <v>1</v>
      </c>
      <c r="AO121" s="47">
        <v>2</v>
      </c>
      <c r="AP121" s="47">
        <v>1</v>
      </c>
      <c r="AQ121" s="176">
        <v>1</v>
      </c>
      <c r="AR121" s="206">
        <v>1</v>
      </c>
      <c r="AS121" s="206"/>
      <c r="AT121" s="300"/>
      <c r="AU121" s="300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206"/>
      <c r="BQ121" s="206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</row>
    <row r="122" spans="1:91" x14ac:dyDescent="0.25">
      <c r="A122" s="85" t="s">
        <v>1132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>
        <v>133</v>
      </c>
      <c r="N122" s="85">
        <v>131</v>
      </c>
      <c r="O122" s="85">
        <v>137</v>
      </c>
      <c r="P122" s="85">
        <v>129</v>
      </c>
      <c r="Q122" s="85">
        <v>131</v>
      </c>
      <c r="R122" s="84">
        <v>151</v>
      </c>
      <c r="S122" s="84">
        <v>138</v>
      </c>
      <c r="T122" s="37">
        <v>160</v>
      </c>
      <c r="U122" s="37">
        <v>207</v>
      </c>
      <c r="V122" s="37">
        <v>174</v>
      </c>
      <c r="W122" s="37">
        <v>191</v>
      </c>
      <c r="X122" s="151">
        <v>230</v>
      </c>
      <c r="Y122" s="151">
        <v>160</v>
      </c>
      <c r="Z122" s="158">
        <v>212</v>
      </c>
      <c r="AA122" s="158">
        <v>750</v>
      </c>
      <c r="AB122" s="158">
        <v>628</v>
      </c>
      <c r="AC122" s="158">
        <v>745</v>
      </c>
      <c r="AD122" s="158">
        <v>808</v>
      </c>
      <c r="AE122" s="158">
        <v>1144</v>
      </c>
      <c r="AF122" s="158">
        <v>1406</v>
      </c>
      <c r="AG122" s="158">
        <v>1281</v>
      </c>
      <c r="AH122" s="158">
        <v>1144</v>
      </c>
      <c r="AI122" s="158">
        <v>1335</v>
      </c>
      <c r="AJ122" s="47">
        <v>1959</v>
      </c>
      <c r="AK122" s="47">
        <v>1501</v>
      </c>
      <c r="AL122" s="151">
        <v>1523</v>
      </c>
      <c r="AM122" s="47">
        <v>117</v>
      </c>
      <c r="AN122" s="47">
        <v>81</v>
      </c>
      <c r="AO122" s="47">
        <v>84</v>
      </c>
      <c r="AP122" s="47">
        <v>88</v>
      </c>
      <c r="AQ122" s="176">
        <v>46</v>
      </c>
      <c r="AR122" s="206">
        <v>97</v>
      </c>
      <c r="AS122" s="206">
        <v>67</v>
      </c>
      <c r="AT122" s="300">
        <v>67</v>
      </c>
      <c r="AU122" s="300">
        <v>67</v>
      </c>
      <c r="AV122" s="206">
        <v>304</v>
      </c>
      <c r="AW122" s="206">
        <v>302</v>
      </c>
      <c r="AX122" s="206">
        <v>328</v>
      </c>
      <c r="AY122" s="206">
        <v>362</v>
      </c>
      <c r="AZ122" s="206">
        <v>206</v>
      </c>
      <c r="BA122" s="206">
        <v>317</v>
      </c>
      <c r="BB122" s="206">
        <v>324</v>
      </c>
      <c r="BC122" s="206">
        <v>332</v>
      </c>
      <c r="BD122" s="206">
        <v>181</v>
      </c>
      <c r="BE122" s="206">
        <v>163</v>
      </c>
      <c r="BF122" s="47">
        <v>150</v>
      </c>
      <c r="BG122" s="47">
        <v>195</v>
      </c>
      <c r="BH122" s="47">
        <v>157</v>
      </c>
      <c r="BI122" s="47">
        <v>187</v>
      </c>
      <c r="BJ122" s="47">
        <v>205</v>
      </c>
      <c r="BK122" s="47">
        <v>186</v>
      </c>
      <c r="BL122" s="47">
        <v>240</v>
      </c>
      <c r="BM122" s="47">
        <v>111</v>
      </c>
      <c r="BN122" s="47">
        <v>108</v>
      </c>
      <c r="BO122" s="47">
        <v>95</v>
      </c>
      <c r="BP122" s="206">
        <v>91</v>
      </c>
      <c r="BQ122" s="206">
        <v>112</v>
      </c>
      <c r="BR122" s="47">
        <v>83</v>
      </c>
      <c r="BS122" s="47">
        <v>89</v>
      </c>
      <c r="BT122" s="47">
        <v>106</v>
      </c>
      <c r="BU122" s="47">
        <v>107</v>
      </c>
      <c r="BV122" s="47">
        <v>74</v>
      </c>
      <c r="BW122" s="47">
        <v>87</v>
      </c>
      <c r="BX122" s="47">
        <v>63</v>
      </c>
      <c r="BY122" s="47">
        <v>65</v>
      </c>
      <c r="BZ122" s="47">
        <v>55</v>
      </c>
      <c r="CA122" s="47">
        <v>48</v>
      </c>
      <c r="CB122" s="47">
        <v>44</v>
      </c>
      <c r="CC122" s="47">
        <v>48</v>
      </c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</row>
    <row r="123" spans="1:91" s="108" customFormat="1" x14ac:dyDescent="0.25">
      <c r="A123" s="85" t="s">
        <v>1042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4"/>
      <c r="S123" s="84"/>
      <c r="T123" s="37"/>
      <c r="U123" s="37"/>
      <c r="V123" s="37"/>
      <c r="W123" s="37"/>
      <c r="X123" s="151"/>
      <c r="Y123" s="151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47"/>
      <c r="AK123" s="47"/>
      <c r="AL123" s="151"/>
      <c r="AM123" s="47"/>
      <c r="AN123" s="47">
        <v>6</v>
      </c>
      <c r="AO123" s="47">
        <v>3</v>
      </c>
      <c r="AP123" s="47">
        <v>5</v>
      </c>
      <c r="AQ123" s="176">
        <v>9</v>
      </c>
      <c r="AR123" s="206">
        <v>6</v>
      </c>
      <c r="AS123" s="206">
        <v>16</v>
      </c>
      <c r="AT123" s="300">
        <v>16</v>
      </c>
      <c r="AU123" s="300">
        <v>16</v>
      </c>
      <c r="AV123" s="206">
        <v>17</v>
      </c>
      <c r="AW123" s="206">
        <v>16</v>
      </c>
      <c r="AX123" s="206">
        <v>14</v>
      </c>
      <c r="AY123" s="206">
        <v>22</v>
      </c>
      <c r="AZ123" s="206">
        <v>20</v>
      </c>
      <c r="BA123" s="206">
        <v>17</v>
      </c>
      <c r="BB123" s="206">
        <v>18</v>
      </c>
      <c r="BC123" s="206">
        <v>18</v>
      </c>
      <c r="BD123" s="206">
        <v>15</v>
      </c>
      <c r="BE123" s="206">
        <v>22</v>
      </c>
      <c r="BF123" s="47">
        <v>26</v>
      </c>
      <c r="BG123" s="47">
        <v>24</v>
      </c>
      <c r="BH123" s="47">
        <v>21</v>
      </c>
      <c r="BI123" s="47">
        <v>25</v>
      </c>
      <c r="BJ123" s="47">
        <v>28</v>
      </c>
      <c r="BK123" s="47">
        <v>25</v>
      </c>
      <c r="BL123" s="47">
        <v>23</v>
      </c>
      <c r="BM123" s="47">
        <v>27</v>
      </c>
      <c r="BN123" s="47">
        <v>29</v>
      </c>
      <c r="BO123" s="47">
        <v>28</v>
      </c>
      <c r="BP123" s="206">
        <v>30</v>
      </c>
      <c r="BQ123" s="206">
        <v>33</v>
      </c>
      <c r="BR123" s="47">
        <v>32</v>
      </c>
      <c r="BS123" s="47">
        <v>37</v>
      </c>
      <c r="BT123" s="47">
        <v>39</v>
      </c>
      <c r="BU123" s="47">
        <v>37</v>
      </c>
      <c r="BV123" s="47">
        <v>25</v>
      </c>
      <c r="BW123" s="47">
        <v>26</v>
      </c>
      <c r="BX123" s="47">
        <v>28</v>
      </c>
      <c r="BY123" s="47">
        <v>27</v>
      </c>
      <c r="BZ123" s="47">
        <v>22</v>
      </c>
      <c r="CA123" s="47">
        <v>24</v>
      </c>
      <c r="CB123" s="47">
        <v>25</v>
      </c>
      <c r="CC123" s="47">
        <v>23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</row>
    <row r="124" spans="1:91" x14ac:dyDescent="0.25">
      <c r="A124" s="85" t="s">
        <v>1281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>
        <v>60</v>
      </c>
      <c r="N124" s="85">
        <v>58</v>
      </c>
      <c r="O124" s="85">
        <v>69</v>
      </c>
      <c r="P124" s="85">
        <v>68</v>
      </c>
      <c r="Q124" s="85">
        <v>74</v>
      </c>
      <c r="R124" s="84">
        <v>90</v>
      </c>
      <c r="S124" s="84">
        <v>79</v>
      </c>
      <c r="T124" s="37">
        <v>93</v>
      </c>
      <c r="U124" s="37">
        <v>100</v>
      </c>
      <c r="V124" s="37">
        <v>100</v>
      </c>
      <c r="W124" s="37">
        <v>110</v>
      </c>
      <c r="X124" s="151">
        <v>123</v>
      </c>
      <c r="Y124" s="151">
        <v>107</v>
      </c>
      <c r="Z124" s="158">
        <v>114</v>
      </c>
      <c r="AA124" s="158">
        <v>704</v>
      </c>
      <c r="AB124" s="158">
        <v>685</v>
      </c>
      <c r="AC124" s="158">
        <v>646</v>
      </c>
      <c r="AD124" s="158">
        <v>869</v>
      </c>
      <c r="AE124" s="158">
        <v>1061</v>
      </c>
      <c r="AF124" s="158">
        <v>1159</v>
      </c>
      <c r="AG124" s="158">
        <v>1581</v>
      </c>
      <c r="AH124" s="158">
        <v>1075</v>
      </c>
      <c r="AI124" s="158">
        <v>1325</v>
      </c>
      <c r="AJ124" s="47">
        <v>1509</v>
      </c>
      <c r="AK124" s="47">
        <v>1181</v>
      </c>
      <c r="AL124" s="151">
        <v>2128</v>
      </c>
      <c r="AM124" s="47">
        <v>1471</v>
      </c>
      <c r="AN124" s="47">
        <v>157</v>
      </c>
      <c r="AO124" s="47">
        <v>166</v>
      </c>
      <c r="AP124" s="47">
        <v>166</v>
      </c>
      <c r="AQ124" s="176">
        <v>171</v>
      </c>
      <c r="AR124" s="206">
        <v>183</v>
      </c>
      <c r="AS124" s="206">
        <v>225</v>
      </c>
      <c r="AT124" s="300">
        <v>225</v>
      </c>
      <c r="AU124" s="300">
        <v>225</v>
      </c>
      <c r="AV124" s="206">
        <v>214</v>
      </c>
      <c r="AW124" s="206">
        <v>208</v>
      </c>
      <c r="AX124" s="206">
        <v>206</v>
      </c>
      <c r="AY124" s="206">
        <v>197</v>
      </c>
      <c r="AZ124" s="206">
        <v>143</v>
      </c>
      <c r="BA124" s="206">
        <v>185</v>
      </c>
      <c r="BB124" s="206">
        <v>93</v>
      </c>
      <c r="BC124" s="206">
        <v>128</v>
      </c>
      <c r="BD124" s="206">
        <v>101</v>
      </c>
      <c r="BE124" s="206">
        <v>100</v>
      </c>
      <c r="BF124" s="47">
        <v>107</v>
      </c>
      <c r="BG124" s="47">
        <v>119</v>
      </c>
      <c r="BH124" s="47">
        <v>100</v>
      </c>
      <c r="BI124" s="47">
        <v>116</v>
      </c>
      <c r="BJ124" s="47">
        <v>101</v>
      </c>
      <c r="BK124" s="47">
        <v>95</v>
      </c>
      <c r="BL124" s="47">
        <v>101</v>
      </c>
      <c r="BM124" s="47">
        <v>102</v>
      </c>
      <c r="BN124" s="47">
        <v>142</v>
      </c>
      <c r="BO124" s="47">
        <v>108</v>
      </c>
      <c r="BP124" s="206">
        <v>62</v>
      </c>
      <c r="BQ124" s="206">
        <v>64</v>
      </c>
      <c r="BR124" s="47">
        <v>58</v>
      </c>
      <c r="BS124" s="47">
        <v>62</v>
      </c>
      <c r="BT124" s="47">
        <v>71</v>
      </c>
      <c r="BU124" s="47">
        <v>63</v>
      </c>
      <c r="BV124" s="47">
        <v>54</v>
      </c>
      <c r="BW124" s="47">
        <v>47</v>
      </c>
      <c r="BX124" s="47">
        <v>44</v>
      </c>
      <c r="BY124" s="47">
        <v>51</v>
      </c>
      <c r="BZ124" s="47">
        <v>61</v>
      </c>
      <c r="CA124" s="47">
        <v>45</v>
      </c>
      <c r="CB124" s="47">
        <v>63</v>
      </c>
      <c r="CC124" s="47">
        <v>58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</row>
    <row r="125" spans="1:91" hidden="1" x14ac:dyDescent="0.25">
      <c r="A125" s="85" t="s">
        <v>1133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>
        <v>20</v>
      </c>
      <c r="N125" s="85">
        <v>61</v>
      </c>
      <c r="O125" s="85">
        <v>56</v>
      </c>
      <c r="P125" s="85">
        <v>51</v>
      </c>
      <c r="Q125" s="85">
        <v>20</v>
      </c>
      <c r="R125" s="84">
        <v>66</v>
      </c>
      <c r="S125" s="84">
        <v>62</v>
      </c>
      <c r="T125" s="37">
        <v>95</v>
      </c>
      <c r="U125" s="37">
        <v>174</v>
      </c>
      <c r="V125" s="37">
        <v>171</v>
      </c>
      <c r="W125" s="37">
        <v>183</v>
      </c>
      <c r="X125" s="151">
        <v>198</v>
      </c>
      <c r="Y125" s="151">
        <v>120</v>
      </c>
      <c r="Z125" s="158">
        <v>154</v>
      </c>
      <c r="AA125" s="158">
        <v>604</v>
      </c>
      <c r="AB125" s="158">
        <v>507</v>
      </c>
      <c r="AC125" s="158">
        <v>570</v>
      </c>
      <c r="AD125" s="158">
        <v>594</v>
      </c>
      <c r="AE125" s="158">
        <v>828</v>
      </c>
      <c r="AF125" s="158">
        <v>962</v>
      </c>
      <c r="AG125" s="158">
        <v>1048</v>
      </c>
      <c r="AH125" s="158">
        <v>937</v>
      </c>
      <c r="AI125" s="158">
        <v>1119</v>
      </c>
      <c r="AJ125" s="47">
        <v>1361</v>
      </c>
      <c r="AK125" s="47">
        <v>1128</v>
      </c>
      <c r="AL125" s="151">
        <v>1350</v>
      </c>
      <c r="AM125" s="47">
        <v>1208</v>
      </c>
      <c r="AN125" s="47">
        <v>66</v>
      </c>
      <c r="AO125" s="47">
        <v>66</v>
      </c>
      <c r="AP125" s="47">
        <v>17</v>
      </c>
      <c r="AQ125" s="176">
        <v>62</v>
      </c>
      <c r="AR125" s="206">
        <v>61</v>
      </c>
      <c r="AS125" s="206"/>
      <c r="AT125" s="300"/>
      <c r="AU125" s="300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206"/>
      <c r="BQ125" s="206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</row>
    <row r="126" spans="1:91" s="108" customFormat="1" x14ac:dyDescent="0.25">
      <c r="A126" s="85" t="s">
        <v>1143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4"/>
      <c r="S126" s="84"/>
      <c r="T126" s="37"/>
      <c r="U126" s="37"/>
      <c r="V126" s="37"/>
      <c r="W126" s="37"/>
      <c r="X126" s="151"/>
      <c r="Y126" s="151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47"/>
      <c r="AK126" s="47"/>
      <c r="AL126" s="151"/>
      <c r="AM126" s="47"/>
      <c r="AN126" s="47"/>
      <c r="AO126" s="47"/>
      <c r="AP126" s="47"/>
      <c r="AQ126" s="176"/>
      <c r="AR126" s="206"/>
      <c r="AS126" s="206"/>
      <c r="AT126" s="300"/>
      <c r="AU126" s="300"/>
      <c r="AV126" s="206"/>
      <c r="AW126" s="206">
        <v>88</v>
      </c>
      <c r="AX126" s="206">
        <v>99</v>
      </c>
      <c r="AY126" s="206">
        <v>112</v>
      </c>
      <c r="AZ126" s="206">
        <v>83</v>
      </c>
      <c r="BA126" s="206">
        <v>82</v>
      </c>
      <c r="BB126" s="206">
        <v>108</v>
      </c>
      <c r="BC126" s="206">
        <v>106</v>
      </c>
      <c r="BD126" s="206">
        <v>68</v>
      </c>
      <c r="BE126" s="206">
        <v>51</v>
      </c>
      <c r="BF126" s="47">
        <v>55</v>
      </c>
      <c r="BG126" s="47">
        <v>68</v>
      </c>
      <c r="BH126" s="47">
        <v>57</v>
      </c>
      <c r="BI126" s="47">
        <v>61</v>
      </c>
      <c r="BJ126" s="47">
        <v>77</v>
      </c>
      <c r="BK126" s="47">
        <v>67</v>
      </c>
      <c r="BL126" s="47">
        <v>73</v>
      </c>
      <c r="BM126" s="47">
        <v>68</v>
      </c>
      <c r="BN126" s="47">
        <v>76</v>
      </c>
      <c r="BO126" s="47">
        <v>68</v>
      </c>
      <c r="BP126" s="206">
        <v>62</v>
      </c>
      <c r="BQ126" s="206">
        <v>66</v>
      </c>
      <c r="BR126" s="47">
        <v>49</v>
      </c>
      <c r="BS126" s="47">
        <v>52</v>
      </c>
      <c r="BT126" s="47">
        <v>58</v>
      </c>
      <c r="BU126" s="47">
        <v>58</v>
      </c>
      <c r="BV126" s="47">
        <v>47</v>
      </c>
      <c r="BW126" s="47">
        <v>45</v>
      </c>
      <c r="BX126" s="47">
        <v>47</v>
      </c>
      <c r="BY126" s="47">
        <v>39</v>
      </c>
      <c r="BZ126" s="47">
        <v>36</v>
      </c>
      <c r="CA126" s="47">
        <v>36</v>
      </c>
      <c r="CB126" s="47">
        <v>39</v>
      </c>
      <c r="CC126" s="47">
        <v>37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</row>
    <row r="127" spans="1:91" x14ac:dyDescent="0.25">
      <c r="A127" s="85" t="s">
        <v>1279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>
        <v>53</v>
      </c>
      <c r="N127" s="85">
        <v>44</v>
      </c>
      <c r="O127" s="85">
        <v>53</v>
      </c>
      <c r="P127" s="85">
        <v>47</v>
      </c>
      <c r="Q127" s="85">
        <v>28</v>
      </c>
      <c r="R127" s="84">
        <v>54</v>
      </c>
      <c r="S127" s="84">
        <v>33</v>
      </c>
      <c r="T127" s="37">
        <v>56</v>
      </c>
      <c r="U127" s="37">
        <v>53</v>
      </c>
      <c r="V127" s="37">
        <v>51</v>
      </c>
      <c r="W127" s="37">
        <v>52</v>
      </c>
      <c r="X127" s="151">
        <v>55</v>
      </c>
      <c r="Y127" s="151">
        <v>53</v>
      </c>
      <c r="Z127" s="158">
        <v>54</v>
      </c>
      <c r="AA127" s="158">
        <v>56</v>
      </c>
      <c r="AB127" s="158">
        <v>56</v>
      </c>
      <c r="AC127" s="158">
        <v>62</v>
      </c>
      <c r="AD127" s="158">
        <v>53</v>
      </c>
      <c r="AE127" s="158">
        <v>57</v>
      </c>
      <c r="AF127" s="158">
        <v>66</v>
      </c>
      <c r="AG127" s="158">
        <v>763</v>
      </c>
      <c r="AH127" s="158">
        <v>862</v>
      </c>
      <c r="AI127" s="158">
        <v>1272</v>
      </c>
      <c r="AJ127" s="47">
        <v>1579</v>
      </c>
      <c r="AK127" s="47">
        <v>1124</v>
      </c>
      <c r="AL127" s="151">
        <v>1319</v>
      </c>
      <c r="AM127" s="47">
        <v>1216</v>
      </c>
      <c r="AN127" s="47">
        <v>839</v>
      </c>
      <c r="AO127" s="47">
        <v>810</v>
      </c>
      <c r="AP127" s="47">
        <v>883</v>
      </c>
      <c r="AQ127" s="176">
        <v>1104</v>
      </c>
      <c r="AR127" s="206">
        <v>1289</v>
      </c>
      <c r="AS127" s="206">
        <v>1485</v>
      </c>
      <c r="AT127" s="300">
        <v>1485</v>
      </c>
      <c r="AU127" s="300">
        <v>1485</v>
      </c>
      <c r="AV127" s="206">
        <v>1179</v>
      </c>
      <c r="AW127" s="206">
        <v>1456</v>
      </c>
      <c r="AX127" s="206">
        <v>1206</v>
      </c>
      <c r="AY127" s="206">
        <v>1271</v>
      </c>
      <c r="AZ127" s="206">
        <v>845</v>
      </c>
      <c r="BA127" s="206">
        <v>674</v>
      </c>
      <c r="BB127" s="206">
        <v>651</v>
      </c>
      <c r="BC127" s="206">
        <v>739</v>
      </c>
      <c r="BD127" s="206">
        <v>761</v>
      </c>
      <c r="BE127" s="206">
        <v>715</v>
      </c>
      <c r="BF127" s="47">
        <v>502</v>
      </c>
      <c r="BG127" s="47">
        <v>652</v>
      </c>
      <c r="BH127" s="47">
        <v>642</v>
      </c>
      <c r="BI127" s="47">
        <v>441</v>
      </c>
      <c r="BJ127" s="47">
        <v>425</v>
      </c>
      <c r="BK127" s="47">
        <v>401</v>
      </c>
      <c r="BL127" s="47">
        <v>284</v>
      </c>
      <c r="BM127" s="47">
        <v>253</v>
      </c>
      <c r="BN127" s="47">
        <v>211</v>
      </c>
      <c r="BO127" s="47">
        <v>254</v>
      </c>
      <c r="BP127" s="206">
        <v>268</v>
      </c>
      <c r="BQ127" s="206">
        <v>203</v>
      </c>
      <c r="BR127" s="47">
        <v>137</v>
      </c>
      <c r="BS127" s="47">
        <v>173</v>
      </c>
      <c r="BT127" s="47">
        <v>220</v>
      </c>
      <c r="BU127" s="47">
        <v>142</v>
      </c>
      <c r="BV127" s="47">
        <v>137</v>
      </c>
      <c r="BW127" s="47">
        <v>125</v>
      </c>
      <c r="BX127" s="47">
        <v>92</v>
      </c>
      <c r="BY127" s="47">
        <v>95</v>
      </c>
      <c r="BZ127" s="47">
        <v>72</v>
      </c>
      <c r="CA127" s="47">
        <v>93</v>
      </c>
      <c r="CB127" s="47">
        <v>62</v>
      </c>
      <c r="CC127" s="47">
        <v>61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</row>
    <row r="128" spans="1:91" hidden="1" x14ac:dyDescent="0.25">
      <c r="A128" s="85" t="s">
        <v>1387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>
        <v>0</v>
      </c>
      <c r="R128" s="84">
        <v>1</v>
      </c>
      <c r="S128" s="84">
        <v>1</v>
      </c>
      <c r="T128" s="37">
        <v>5</v>
      </c>
      <c r="U128" s="37">
        <v>6</v>
      </c>
      <c r="V128" s="37">
        <v>6</v>
      </c>
      <c r="W128" s="37">
        <v>12</v>
      </c>
      <c r="X128" s="151">
        <v>21</v>
      </c>
      <c r="Y128" s="151">
        <v>11</v>
      </c>
      <c r="Z128" s="158">
        <v>19</v>
      </c>
      <c r="AA128" s="158">
        <v>16</v>
      </c>
      <c r="AB128" s="158">
        <v>16</v>
      </c>
      <c r="AC128" s="158">
        <v>23</v>
      </c>
      <c r="AD128" s="158">
        <v>17</v>
      </c>
      <c r="AE128" s="158">
        <v>19</v>
      </c>
      <c r="AF128" s="158">
        <v>26</v>
      </c>
      <c r="AG128" s="158">
        <v>695</v>
      </c>
      <c r="AH128" s="158">
        <v>855</v>
      </c>
      <c r="AI128" s="158">
        <v>1393</v>
      </c>
      <c r="AJ128" s="47">
        <v>1668</v>
      </c>
      <c r="AK128" s="47">
        <v>1407</v>
      </c>
      <c r="AL128" s="151">
        <v>1620</v>
      </c>
      <c r="AM128" s="47">
        <v>1430</v>
      </c>
      <c r="AN128" s="37">
        <v>982</v>
      </c>
      <c r="AO128" s="37">
        <v>468</v>
      </c>
      <c r="AP128" s="37">
        <v>277</v>
      </c>
      <c r="AQ128" s="187">
        <v>111</v>
      </c>
      <c r="AR128" s="214">
        <v>77</v>
      </c>
      <c r="AS128" s="214"/>
      <c r="AT128" s="301"/>
      <c r="AU128" s="301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352"/>
      <c r="BG128" s="352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352"/>
      <c r="BS128" s="352"/>
      <c r="BT128" s="214"/>
      <c r="BU128" s="214"/>
      <c r="BV128" s="214"/>
      <c r="BW128" s="214"/>
      <c r="BX128" s="214"/>
      <c r="BY128" s="214"/>
      <c r="BZ128" s="214"/>
      <c r="CA128" s="214"/>
      <c r="CB128" s="770"/>
      <c r="CC128" s="770"/>
      <c r="CD128" s="770"/>
      <c r="CE128" s="770"/>
      <c r="CF128" s="770"/>
      <c r="CG128" s="770"/>
      <c r="CH128" s="770"/>
      <c r="CI128" s="770"/>
      <c r="CJ128" s="770"/>
      <c r="CK128" s="770"/>
      <c r="CL128" s="770"/>
      <c r="CM128" s="770"/>
    </row>
    <row r="129" spans="1:91" x14ac:dyDescent="0.25">
      <c r="A129" s="100" t="s">
        <v>1317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59">
        <f>SUM(M108:M128)</f>
        <v>2137</v>
      </c>
      <c r="N129" s="59">
        <f t="shared" ref="N129:AQ130" si="59">SUM(N108:N128)</f>
        <v>2190</v>
      </c>
      <c r="O129" s="59">
        <f t="shared" si="59"/>
        <v>2294</v>
      </c>
      <c r="P129" s="59">
        <f t="shared" si="59"/>
        <v>2224</v>
      </c>
      <c r="Q129" s="59">
        <f t="shared" si="59"/>
        <v>2176</v>
      </c>
      <c r="R129" s="59">
        <f t="shared" si="59"/>
        <v>2557</v>
      </c>
      <c r="S129" s="59">
        <f t="shared" si="59"/>
        <v>2382</v>
      </c>
      <c r="T129" s="59">
        <f t="shared" si="59"/>
        <v>2683</v>
      </c>
      <c r="U129" s="59">
        <f t="shared" si="59"/>
        <v>2910</v>
      </c>
      <c r="V129" s="59">
        <f t="shared" si="59"/>
        <v>2866</v>
      </c>
      <c r="W129" s="59">
        <f t="shared" si="59"/>
        <v>3046</v>
      </c>
      <c r="X129" s="59">
        <f t="shared" si="59"/>
        <v>3197</v>
      </c>
      <c r="Y129" s="59">
        <f t="shared" si="59"/>
        <v>2888</v>
      </c>
      <c r="Z129" s="72">
        <f t="shared" si="59"/>
        <v>3136</v>
      </c>
      <c r="AA129" s="72">
        <f t="shared" si="59"/>
        <v>7895</v>
      </c>
      <c r="AB129" s="72">
        <f t="shared" si="59"/>
        <v>7032</v>
      </c>
      <c r="AC129" s="72">
        <f t="shared" si="59"/>
        <v>7719</v>
      </c>
      <c r="AD129" s="72">
        <f t="shared" si="59"/>
        <v>8413</v>
      </c>
      <c r="AE129" s="72">
        <f t="shared" si="59"/>
        <v>10096</v>
      </c>
      <c r="AF129" s="72">
        <f t="shared" si="59"/>
        <v>11605</v>
      </c>
      <c r="AG129" s="72">
        <f t="shared" si="59"/>
        <v>13843</v>
      </c>
      <c r="AH129" s="72">
        <f t="shared" si="59"/>
        <v>13645</v>
      </c>
      <c r="AI129" s="72">
        <f t="shared" si="59"/>
        <v>16364</v>
      </c>
      <c r="AJ129" s="72">
        <f t="shared" si="59"/>
        <v>19440</v>
      </c>
      <c r="AK129" s="72">
        <f>SUM(AK108:AK128)</f>
        <v>16614</v>
      </c>
      <c r="AL129" s="152">
        <f t="shared" si="59"/>
        <v>18598</v>
      </c>
      <c r="AM129" s="72">
        <f t="shared" si="59"/>
        <v>15260</v>
      </c>
      <c r="AN129" s="59">
        <f t="shared" si="59"/>
        <v>5749</v>
      </c>
      <c r="AO129" s="59">
        <f t="shared" si="59"/>
        <v>5350</v>
      </c>
      <c r="AP129" s="59">
        <f t="shared" si="59"/>
        <v>5377</v>
      </c>
      <c r="AQ129" s="188">
        <f t="shared" si="59"/>
        <v>5345</v>
      </c>
      <c r="AR129" s="215">
        <f t="shared" ref="AR129:AX129" si="60">SUM(AR108:AR128)</f>
        <v>5942</v>
      </c>
      <c r="AS129" s="215">
        <f t="shared" si="60"/>
        <v>5890</v>
      </c>
      <c r="AT129" s="300">
        <f t="shared" si="60"/>
        <v>5890</v>
      </c>
      <c r="AU129" s="300">
        <f t="shared" si="60"/>
        <v>5890</v>
      </c>
      <c r="AV129" s="215">
        <f t="shared" si="60"/>
        <v>6054</v>
      </c>
      <c r="AW129" s="215">
        <f t="shared" si="60"/>
        <v>6576</v>
      </c>
      <c r="AX129" s="215">
        <f t="shared" si="60"/>
        <v>6324</v>
      </c>
      <c r="AY129" s="215">
        <f t="shared" ref="AY129:BD129" si="61">SUM(AY108:AY128)</f>
        <v>6224</v>
      </c>
      <c r="AZ129" s="215">
        <f t="shared" si="61"/>
        <v>5563</v>
      </c>
      <c r="BA129" s="215">
        <f t="shared" si="61"/>
        <v>5167</v>
      </c>
      <c r="BB129" s="215">
        <f t="shared" si="61"/>
        <v>3928</v>
      </c>
      <c r="BC129" s="215">
        <f t="shared" si="61"/>
        <v>4867</v>
      </c>
      <c r="BD129" s="215">
        <f t="shared" si="61"/>
        <v>4292</v>
      </c>
      <c r="BE129" s="215">
        <f t="shared" ref="BE129:BJ129" si="62">SUM(BE108:BE128)</f>
        <v>2993</v>
      </c>
      <c r="BF129" s="72">
        <f t="shared" si="62"/>
        <v>2620</v>
      </c>
      <c r="BG129" s="72">
        <f t="shared" si="62"/>
        <v>3074</v>
      </c>
      <c r="BH129" s="72">
        <f t="shared" si="62"/>
        <v>2910</v>
      </c>
      <c r="BI129" s="72">
        <f t="shared" si="62"/>
        <v>2536</v>
      </c>
      <c r="BJ129" s="72">
        <f t="shared" si="62"/>
        <v>2623</v>
      </c>
      <c r="BK129" s="72">
        <f t="shared" ref="BK129:BP129" si="63">SUM(BK108:BK128)</f>
        <v>2305</v>
      </c>
      <c r="BL129" s="72">
        <f t="shared" si="63"/>
        <v>2069</v>
      </c>
      <c r="BM129" s="72">
        <f t="shared" si="63"/>
        <v>1917</v>
      </c>
      <c r="BN129" s="72">
        <f t="shared" si="63"/>
        <v>1806</v>
      </c>
      <c r="BO129" s="72">
        <f t="shared" si="63"/>
        <v>1877</v>
      </c>
      <c r="BP129" s="215">
        <f t="shared" si="63"/>
        <v>1704</v>
      </c>
      <c r="BQ129" s="215">
        <f t="shared" ref="BQ129:BV129" si="64">SUM(BQ109:BQ128)</f>
        <v>1571</v>
      </c>
      <c r="BR129" s="72">
        <f t="shared" si="64"/>
        <v>1174</v>
      </c>
      <c r="BS129" s="72">
        <f t="shared" si="64"/>
        <v>1135</v>
      </c>
      <c r="BT129" s="72">
        <f t="shared" si="64"/>
        <v>1379</v>
      </c>
      <c r="BU129" s="72">
        <f t="shared" si="64"/>
        <v>1175</v>
      </c>
      <c r="BV129" s="72">
        <f t="shared" si="64"/>
        <v>1063</v>
      </c>
      <c r="BW129" s="72">
        <f t="shared" ref="BW129:CB129" si="65">SUM(BW109:BW128)</f>
        <v>970</v>
      </c>
      <c r="BX129" s="72">
        <f t="shared" si="65"/>
        <v>836</v>
      </c>
      <c r="BY129" s="72">
        <f t="shared" si="65"/>
        <v>840</v>
      </c>
      <c r="BZ129" s="72">
        <f t="shared" si="65"/>
        <v>721</v>
      </c>
      <c r="CA129" s="72">
        <f t="shared" si="65"/>
        <v>682</v>
      </c>
      <c r="CB129" s="72">
        <f t="shared" si="65"/>
        <v>630</v>
      </c>
      <c r="CC129" s="72">
        <f>SUM(CC109:CC128)</f>
        <v>628</v>
      </c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</row>
    <row r="130" spans="1:91" x14ac:dyDescent="0.25">
      <c r="AI130" s="72">
        <f t="shared" si="59"/>
        <v>32728</v>
      </c>
      <c r="AR130" s="189"/>
    </row>
  </sheetData>
  <phoneticPr fontId="64" type="noConversion"/>
  <pageMargins left="0.7" right="0.7" top="0.75" bottom="0.75" header="0.3" footer="0.3"/>
  <ignoredErrors>
    <ignoredError sqref="CN81 CN54" formulaRange="1"/>
    <ignoredError sqref="BH49" formula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B103"/>
  <sheetViews>
    <sheetView topLeftCell="A41" zoomScale="70" zoomScaleNormal="70" zoomScalePageLayoutView="70" workbookViewId="0">
      <pane xSplit="1" topLeftCell="BD1" activePane="topRight" state="frozen"/>
      <selection activeCell="BS75" sqref="BS75"/>
      <selection pane="topRight" activeCell="CC79" sqref="CC79"/>
    </sheetView>
  </sheetViews>
  <sheetFormatPr defaultColWidth="12.28515625" defaultRowHeight="18.75" x14ac:dyDescent="0.3"/>
  <cols>
    <col min="1" max="1" width="42" style="225" bestFit="1" customWidth="1"/>
    <col min="2" max="31" width="12.28515625" style="225"/>
    <col min="32" max="32" width="13.42578125" style="225" bestFit="1" customWidth="1"/>
    <col min="33" max="46" width="12.28515625" style="225"/>
    <col min="47" max="47" width="12.28515625" style="225" customWidth="1"/>
    <col min="48" max="48" width="12.28515625" style="225"/>
    <col min="49" max="49" width="13" style="225" customWidth="1"/>
    <col min="50" max="50" width="13.42578125" style="225" customWidth="1"/>
    <col min="51" max="51" width="12.42578125" style="225" bestFit="1" customWidth="1"/>
    <col min="52" max="52" width="13.42578125" style="225" customWidth="1"/>
    <col min="53" max="53" width="14" style="225" customWidth="1"/>
    <col min="54" max="54" width="13.85546875" style="225" customWidth="1"/>
    <col min="55" max="55" width="14.140625" style="225" customWidth="1"/>
    <col min="56" max="16384" width="12.28515625" style="225"/>
  </cols>
  <sheetData>
    <row r="1" spans="1:172" s="226" customFormat="1" ht="19.5" thickBot="1" x14ac:dyDescent="0.35">
      <c r="A1" s="223" t="s">
        <v>1161</v>
      </c>
      <c r="B1" s="223"/>
      <c r="C1" s="224" t="s">
        <v>1316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</row>
    <row r="2" spans="1:172" s="226" customFormat="1" ht="19.5" thickTop="1" x14ac:dyDescent="0.3">
      <c r="A2" s="225"/>
      <c r="B2" s="227" t="s">
        <v>1325</v>
      </c>
      <c r="C2" s="228"/>
      <c r="D2" s="228"/>
      <c r="E2" s="228"/>
      <c r="F2" s="228"/>
      <c r="G2" s="228"/>
      <c r="H2" s="229" t="s">
        <v>1326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 t="s">
        <v>1245</v>
      </c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43" t="s">
        <v>1137</v>
      </c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340" t="s">
        <v>1189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232" t="s">
        <v>620</v>
      </c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44" t="s">
        <v>196</v>
      </c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</row>
    <row r="3" spans="1:172" s="226" customFormat="1" x14ac:dyDescent="0.3">
      <c r="A3" s="225"/>
      <c r="B3" s="233" t="s">
        <v>1199</v>
      </c>
      <c r="C3" s="233" t="s">
        <v>1343</v>
      </c>
      <c r="D3" s="233" t="s">
        <v>1347</v>
      </c>
      <c r="E3" s="233" t="s">
        <v>1346</v>
      </c>
      <c r="F3" s="233" t="s">
        <v>1345</v>
      </c>
      <c r="G3" s="234" t="s">
        <v>1460</v>
      </c>
      <c r="H3" s="235" t="s">
        <v>1203</v>
      </c>
      <c r="I3" s="235" t="s">
        <v>1453</v>
      </c>
      <c r="J3" s="235" t="s">
        <v>1452</v>
      </c>
      <c r="K3" s="235" t="s">
        <v>1451</v>
      </c>
      <c r="L3" s="235" t="s">
        <v>1450</v>
      </c>
      <c r="M3" s="235" t="s">
        <v>1448</v>
      </c>
      <c r="N3" s="235" t="s">
        <v>1199</v>
      </c>
      <c r="O3" s="235" t="s">
        <v>1343</v>
      </c>
      <c r="P3" s="235" t="s">
        <v>1347</v>
      </c>
      <c r="Q3" s="235" t="s">
        <v>1346</v>
      </c>
      <c r="R3" s="235" t="s">
        <v>1345</v>
      </c>
      <c r="S3" s="235" t="s">
        <v>1460</v>
      </c>
      <c r="T3" s="236" t="s">
        <v>1203</v>
      </c>
      <c r="U3" s="236" t="s">
        <v>1453</v>
      </c>
      <c r="V3" s="236" t="s">
        <v>1452</v>
      </c>
      <c r="W3" s="236" t="s">
        <v>1451</v>
      </c>
      <c r="X3" s="236" t="s">
        <v>1450</v>
      </c>
      <c r="Y3" s="236" t="s">
        <v>1448</v>
      </c>
      <c r="Z3" s="236" t="s">
        <v>1199</v>
      </c>
      <c r="AA3" s="236" t="s">
        <v>1343</v>
      </c>
      <c r="AB3" s="236" t="s">
        <v>1347</v>
      </c>
      <c r="AC3" s="236" t="s">
        <v>1346</v>
      </c>
      <c r="AD3" s="236" t="s">
        <v>1345</v>
      </c>
      <c r="AE3" s="236" t="s">
        <v>1460</v>
      </c>
      <c r="AF3" s="245" t="s">
        <v>1203</v>
      </c>
      <c r="AG3" s="245" t="s">
        <v>1453</v>
      </c>
      <c r="AH3" s="245" t="s">
        <v>1452</v>
      </c>
      <c r="AI3" s="245" t="s">
        <v>1451</v>
      </c>
      <c r="AJ3" s="245" t="s">
        <v>1450</v>
      </c>
      <c r="AK3" s="245" t="s">
        <v>1448</v>
      </c>
      <c r="AL3" s="245" t="s">
        <v>1199</v>
      </c>
      <c r="AM3" s="245" t="s">
        <v>1343</v>
      </c>
      <c r="AN3" s="245" t="s">
        <v>1347</v>
      </c>
      <c r="AO3" s="245" t="s">
        <v>1346</v>
      </c>
      <c r="AP3" s="245" t="s">
        <v>1345</v>
      </c>
      <c r="AQ3" s="245" t="s">
        <v>1460</v>
      </c>
      <c r="AR3" s="339" t="s">
        <v>1203</v>
      </c>
      <c r="AS3" s="339" t="s">
        <v>1453</v>
      </c>
      <c r="AT3" s="339" t="s">
        <v>1452</v>
      </c>
      <c r="AU3" s="339" t="s">
        <v>1451</v>
      </c>
      <c r="AV3" s="339" t="s">
        <v>1450</v>
      </c>
      <c r="AW3" s="339" t="s">
        <v>1448</v>
      </c>
      <c r="AX3" s="339" t="s">
        <v>1199</v>
      </c>
      <c r="AY3" s="339" t="s">
        <v>1343</v>
      </c>
      <c r="AZ3" s="339" t="s">
        <v>1347</v>
      </c>
      <c r="BA3" s="339" t="s">
        <v>1346</v>
      </c>
      <c r="BB3" s="339" t="s">
        <v>1345</v>
      </c>
      <c r="BC3" s="339" t="s">
        <v>1460</v>
      </c>
      <c r="BD3" s="236" t="s">
        <v>1203</v>
      </c>
      <c r="BE3" s="236" t="s">
        <v>1453</v>
      </c>
      <c r="BF3" s="236" t="s">
        <v>1452</v>
      </c>
      <c r="BG3" s="236" t="s">
        <v>1451</v>
      </c>
      <c r="BH3" s="236" t="s">
        <v>1450</v>
      </c>
      <c r="BI3" s="236" t="s">
        <v>1448</v>
      </c>
      <c r="BJ3" s="236" t="s">
        <v>1199</v>
      </c>
      <c r="BK3" s="236" t="s">
        <v>1343</v>
      </c>
      <c r="BL3" s="236" t="s">
        <v>1347</v>
      </c>
      <c r="BM3" s="236" t="s">
        <v>1346</v>
      </c>
      <c r="BN3" s="236" t="s">
        <v>1345</v>
      </c>
      <c r="BO3" s="236" t="s">
        <v>1460</v>
      </c>
      <c r="BP3" s="771" t="s">
        <v>1203</v>
      </c>
      <c r="BQ3" s="771" t="s">
        <v>1453</v>
      </c>
      <c r="BR3" s="771" t="s">
        <v>1452</v>
      </c>
      <c r="BS3" s="771" t="s">
        <v>1451</v>
      </c>
      <c r="BT3" s="771" t="s">
        <v>1450</v>
      </c>
      <c r="BU3" s="771" t="s">
        <v>1448</v>
      </c>
      <c r="BV3" s="771" t="s">
        <v>1199</v>
      </c>
      <c r="BW3" s="771" t="s">
        <v>1343</v>
      </c>
      <c r="BX3" s="771" t="s">
        <v>1347</v>
      </c>
      <c r="BY3" s="771" t="s">
        <v>1346</v>
      </c>
      <c r="BZ3" s="771" t="s">
        <v>1345</v>
      </c>
      <c r="CA3" s="771" t="s">
        <v>1460</v>
      </c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</row>
    <row r="4" spans="1:172" s="226" customFormat="1" x14ac:dyDescent="0.3">
      <c r="A4" s="237" t="s">
        <v>1404</v>
      </c>
      <c r="B4" s="237">
        <v>6</v>
      </c>
      <c r="C4" s="237">
        <v>189</v>
      </c>
      <c r="D4" s="237">
        <v>122</v>
      </c>
      <c r="E4" s="237">
        <v>160</v>
      </c>
      <c r="F4" s="237">
        <v>179</v>
      </c>
      <c r="G4" s="237">
        <v>237</v>
      </c>
      <c r="H4" s="237">
        <v>337</v>
      </c>
      <c r="I4" s="237">
        <v>236</v>
      </c>
      <c r="J4" s="237">
        <v>257</v>
      </c>
      <c r="K4" s="237">
        <v>220</v>
      </c>
      <c r="L4" s="237">
        <v>93</v>
      </c>
      <c r="M4" s="237">
        <v>303</v>
      </c>
      <c r="N4" s="237">
        <v>310</v>
      </c>
      <c r="O4" s="237">
        <v>191</v>
      </c>
      <c r="P4" s="237">
        <v>342</v>
      </c>
      <c r="Q4" s="237">
        <v>230</v>
      </c>
      <c r="R4" s="237">
        <v>169</v>
      </c>
      <c r="S4" s="237">
        <v>191</v>
      </c>
      <c r="T4" s="238">
        <v>364</v>
      </c>
      <c r="U4" s="238">
        <v>428</v>
      </c>
      <c r="V4" s="238">
        <v>307</v>
      </c>
      <c r="W4" s="238">
        <v>330</v>
      </c>
      <c r="X4" s="238">
        <v>195</v>
      </c>
      <c r="Y4" s="238">
        <v>179</v>
      </c>
      <c r="Z4" s="238">
        <v>602</v>
      </c>
      <c r="AA4" s="238">
        <v>256</v>
      </c>
      <c r="AB4" s="238">
        <v>266</v>
      </c>
      <c r="AC4" s="238">
        <v>149</v>
      </c>
      <c r="AD4" s="238">
        <v>157</v>
      </c>
      <c r="AE4" s="238">
        <v>140</v>
      </c>
      <c r="AF4" s="238">
        <v>146</v>
      </c>
      <c r="AG4" s="238">
        <v>164</v>
      </c>
      <c r="AH4" s="238">
        <v>133</v>
      </c>
      <c r="AI4" s="238">
        <v>129</v>
      </c>
      <c r="AJ4" s="238">
        <v>293</v>
      </c>
      <c r="AK4" s="238">
        <v>248</v>
      </c>
      <c r="AL4" s="238">
        <v>201</v>
      </c>
      <c r="AM4" s="238">
        <v>269</v>
      </c>
      <c r="AN4" s="238">
        <v>153</v>
      </c>
      <c r="AO4" s="238">
        <v>127</v>
      </c>
      <c r="AP4" s="238">
        <v>83</v>
      </c>
      <c r="AQ4" s="238">
        <v>83</v>
      </c>
      <c r="AR4" s="238">
        <v>67</v>
      </c>
      <c r="AS4" s="238">
        <v>65</v>
      </c>
      <c r="AT4" s="238">
        <v>80</v>
      </c>
      <c r="AU4" s="238">
        <v>48</v>
      </c>
      <c r="AV4" s="238">
        <v>36</v>
      </c>
      <c r="AW4" s="238">
        <v>39</v>
      </c>
      <c r="AX4" s="238">
        <v>42</v>
      </c>
      <c r="AY4" s="238">
        <v>49</v>
      </c>
      <c r="AZ4" s="238">
        <v>47</v>
      </c>
      <c r="BA4" s="238">
        <v>491</v>
      </c>
      <c r="BB4" s="238">
        <v>30</v>
      </c>
      <c r="BC4" s="238">
        <v>34</v>
      </c>
      <c r="BD4" s="238">
        <v>39</v>
      </c>
      <c r="BE4" s="238">
        <v>38</v>
      </c>
      <c r="BF4" s="238">
        <v>24</v>
      </c>
      <c r="BG4" s="238">
        <v>39</v>
      </c>
      <c r="BH4" s="238">
        <v>68</v>
      </c>
      <c r="BI4" s="238">
        <v>106</v>
      </c>
      <c r="BJ4" s="238">
        <v>77</v>
      </c>
      <c r="BK4" s="238">
        <v>105</v>
      </c>
      <c r="BL4" s="238">
        <v>323</v>
      </c>
      <c r="BM4" s="238">
        <v>1505</v>
      </c>
      <c r="BN4" s="238">
        <v>37</v>
      </c>
      <c r="BO4" s="238">
        <v>39</v>
      </c>
      <c r="BP4" s="238">
        <v>33</v>
      </c>
      <c r="BQ4" s="238">
        <v>30</v>
      </c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</row>
    <row r="5" spans="1:172" s="226" customFormat="1" hidden="1" x14ac:dyDescent="0.3">
      <c r="A5" s="237" t="s">
        <v>1192</v>
      </c>
      <c r="B5" s="237">
        <v>3</v>
      </c>
      <c r="C5" s="237">
        <v>13</v>
      </c>
      <c r="D5" s="237">
        <v>0</v>
      </c>
      <c r="E5" s="237">
        <v>0</v>
      </c>
      <c r="F5" s="237">
        <v>496</v>
      </c>
      <c r="G5" s="237">
        <v>365</v>
      </c>
      <c r="H5" s="237">
        <v>120</v>
      </c>
      <c r="I5" s="237">
        <v>106</v>
      </c>
      <c r="J5" s="237">
        <v>226</v>
      </c>
      <c r="K5" s="237">
        <v>159</v>
      </c>
      <c r="L5" s="237">
        <v>92</v>
      </c>
      <c r="M5" s="237">
        <v>97</v>
      </c>
      <c r="N5" s="237">
        <v>74</v>
      </c>
      <c r="O5" s="237">
        <v>54</v>
      </c>
      <c r="P5" s="237">
        <v>83</v>
      </c>
      <c r="Q5" s="237">
        <v>47</v>
      </c>
      <c r="R5" s="237">
        <v>52</v>
      </c>
      <c r="S5" s="237">
        <v>57</v>
      </c>
      <c r="T5" s="238">
        <v>78</v>
      </c>
      <c r="U5" s="238">
        <v>51</v>
      </c>
      <c r="V5" s="238">
        <v>45</v>
      </c>
      <c r="W5" s="238">
        <v>72</v>
      </c>
      <c r="X5" s="238">
        <v>57</v>
      </c>
      <c r="Y5" s="238">
        <v>51</v>
      </c>
      <c r="Z5" s="238">
        <v>70</v>
      </c>
      <c r="AA5" s="238">
        <v>37</v>
      </c>
      <c r="AB5" s="238">
        <v>47</v>
      </c>
      <c r="AC5" s="238">
        <v>43</v>
      </c>
      <c r="AD5" s="238">
        <v>37</v>
      </c>
      <c r="AE5" s="238">
        <v>34</v>
      </c>
      <c r="AF5" s="238">
        <v>75</v>
      </c>
      <c r="AG5" s="238">
        <v>81</v>
      </c>
      <c r="AH5" s="238">
        <v>43</v>
      </c>
      <c r="AI5" s="238">
        <v>63</v>
      </c>
      <c r="AJ5" s="238">
        <v>57</v>
      </c>
      <c r="AK5" s="238">
        <v>46</v>
      </c>
      <c r="AL5" s="238">
        <v>81</v>
      </c>
      <c r="AM5" s="238">
        <v>35</v>
      </c>
      <c r="AN5" s="238">
        <v>38</v>
      </c>
      <c r="AO5" s="238">
        <v>41</v>
      </c>
      <c r="AP5" s="238">
        <v>28</v>
      </c>
      <c r="AQ5" s="238">
        <v>33</v>
      </c>
      <c r="AR5" s="238">
        <v>25</v>
      </c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</row>
    <row r="6" spans="1:172" s="226" customFormat="1" x14ac:dyDescent="0.3">
      <c r="A6" s="237" t="s">
        <v>1114</v>
      </c>
      <c r="B6" s="237"/>
      <c r="C6" s="237">
        <v>455</v>
      </c>
      <c r="D6" s="237">
        <v>1506</v>
      </c>
      <c r="E6" s="237">
        <v>8173</v>
      </c>
      <c r="F6" s="237">
        <v>24310</v>
      </c>
      <c r="G6" s="237">
        <v>4613</v>
      </c>
      <c r="H6" s="237">
        <v>4556</v>
      </c>
      <c r="I6" s="238">
        <v>6073</v>
      </c>
      <c r="J6" s="238">
        <v>5935</v>
      </c>
      <c r="K6" s="238">
        <v>10347</v>
      </c>
      <c r="L6" s="238">
        <v>6077</v>
      </c>
      <c r="M6" s="238">
        <v>7862</v>
      </c>
      <c r="N6" s="238">
        <v>24268</v>
      </c>
      <c r="O6" s="238">
        <v>6327</v>
      </c>
      <c r="P6" s="238">
        <v>5098</v>
      </c>
      <c r="Q6" s="238">
        <v>11661</v>
      </c>
      <c r="R6" s="238">
        <v>15179</v>
      </c>
      <c r="S6" s="238">
        <v>8219</v>
      </c>
      <c r="T6" s="238">
        <v>5564</v>
      </c>
      <c r="U6" s="238">
        <v>10274</v>
      </c>
      <c r="V6" s="238">
        <v>9810</v>
      </c>
      <c r="W6" s="238">
        <v>9437</v>
      </c>
      <c r="X6" s="238">
        <v>7739</v>
      </c>
      <c r="Y6" s="238">
        <v>7591</v>
      </c>
      <c r="Z6" s="238">
        <v>9178</v>
      </c>
      <c r="AA6" s="238">
        <v>8279</v>
      </c>
      <c r="AB6" s="238">
        <v>11564</v>
      </c>
      <c r="AC6" s="238">
        <v>11340</v>
      </c>
      <c r="AD6" s="238">
        <v>6288</v>
      </c>
      <c r="AE6" s="238">
        <v>5352</v>
      </c>
      <c r="AF6" s="238">
        <v>6866</v>
      </c>
      <c r="AG6" s="238">
        <v>7723</v>
      </c>
      <c r="AH6" s="238">
        <v>7755</v>
      </c>
      <c r="AI6" s="238">
        <v>6393</v>
      </c>
      <c r="AJ6" s="238">
        <v>10010</v>
      </c>
      <c r="AK6" s="238">
        <v>8365</v>
      </c>
      <c r="AL6" s="238">
        <v>8928</v>
      </c>
      <c r="AM6" s="238">
        <v>5359</v>
      </c>
      <c r="AN6" s="238">
        <v>9695</v>
      </c>
      <c r="AO6" s="238">
        <v>8609</v>
      </c>
      <c r="AP6" s="238">
        <v>4737</v>
      </c>
      <c r="AQ6" s="238">
        <v>4608</v>
      </c>
      <c r="AR6" s="238">
        <v>4348</v>
      </c>
      <c r="AS6" s="238">
        <v>4815</v>
      </c>
      <c r="AT6" s="238">
        <v>7716</v>
      </c>
      <c r="AU6" s="238">
        <v>7506</v>
      </c>
      <c r="AV6" s="238">
        <v>6005</v>
      </c>
      <c r="AW6" s="238">
        <v>5902</v>
      </c>
      <c r="AX6" s="238">
        <v>6512</v>
      </c>
      <c r="AY6" s="238">
        <v>7176</v>
      </c>
      <c r="AZ6" s="238">
        <v>4509</v>
      </c>
      <c r="BA6" s="238">
        <v>4857</v>
      </c>
      <c r="BB6" s="238">
        <v>7378</v>
      </c>
      <c r="BC6" s="238">
        <v>3465</v>
      </c>
      <c r="BD6" s="238">
        <v>5784</v>
      </c>
      <c r="BE6" s="238">
        <v>4023</v>
      </c>
      <c r="BF6" s="238">
        <v>3598</v>
      </c>
      <c r="BG6" s="238">
        <v>3091</v>
      </c>
      <c r="BH6" s="238">
        <v>3440</v>
      </c>
      <c r="BI6" s="238">
        <v>3426</v>
      </c>
      <c r="BJ6" s="238">
        <v>3237</v>
      </c>
      <c r="BK6" s="238">
        <v>2340</v>
      </c>
      <c r="BL6" s="238">
        <v>2088</v>
      </c>
      <c r="BM6" s="238">
        <v>1954</v>
      </c>
      <c r="BN6" s="238">
        <v>3094</v>
      </c>
      <c r="BO6" s="238">
        <v>2419</v>
      </c>
      <c r="BP6" s="238">
        <v>2929</v>
      </c>
      <c r="BQ6" s="238">
        <v>3150</v>
      </c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</row>
    <row r="7" spans="1:172" s="226" customFormat="1" x14ac:dyDescent="0.3">
      <c r="A7" s="237" t="s">
        <v>1283</v>
      </c>
      <c r="B7" s="237"/>
      <c r="C7" s="237"/>
      <c r="D7" s="237"/>
      <c r="E7" s="237">
        <v>1096</v>
      </c>
      <c r="F7" s="237">
        <v>2365</v>
      </c>
      <c r="G7" s="237">
        <v>2609</v>
      </c>
      <c r="H7" s="237">
        <v>27134</v>
      </c>
      <c r="I7" s="238">
        <v>5754</v>
      </c>
      <c r="J7" s="238">
        <v>4922</v>
      </c>
      <c r="K7" s="238">
        <v>4987</v>
      </c>
      <c r="L7" s="238">
        <v>4467</v>
      </c>
      <c r="M7" s="238">
        <v>4949</v>
      </c>
      <c r="N7" s="238">
        <v>5120</v>
      </c>
      <c r="O7" s="238">
        <v>4333</v>
      </c>
      <c r="P7" s="238">
        <v>2827</v>
      </c>
      <c r="Q7" s="238">
        <v>2941</v>
      </c>
      <c r="R7" s="238">
        <v>5107</v>
      </c>
      <c r="S7" s="238">
        <v>3610</v>
      </c>
      <c r="T7" s="238">
        <v>4430</v>
      </c>
      <c r="U7" s="238">
        <v>5394</v>
      </c>
      <c r="V7" s="238">
        <v>6507</v>
      </c>
      <c r="W7" s="238">
        <v>5391</v>
      </c>
      <c r="X7" s="238">
        <v>5131</v>
      </c>
      <c r="Y7" s="238">
        <v>4540</v>
      </c>
      <c r="Z7" s="238">
        <v>4813</v>
      </c>
      <c r="AA7" s="238">
        <v>4555</v>
      </c>
      <c r="AB7" s="238">
        <v>4162</v>
      </c>
      <c r="AC7" s="238">
        <v>13351</v>
      </c>
      <c r="AD7" s="238">
        <v>18479</v>
      </c>
      <c r="AE7" s="238">
        <v>9252</v>
      </c>
      <c r="AF7" s="238">
        <v>6129</v>
      </c>
      <c r="AG7" s="238">
        <v>6848</v>
      </c>
      <c r="AH7" s="238">
        <v>5675</v>
      </c>
      <c r="AI7" s="238">
        <v>3921</v>
      </c>
      <c r="AJ7" s="238">
        <v>6060</v>
      </c>
      <c r="AK7" s="238">
        <v>3788</v>
      </c>
      <c r="AL7" s="238">
        <v>4521</v>
      </c>
      <c r="AM7" s="238">
        <v>4615</v>
      </c>
      <c r="AN7" s="238">
        <v>3668</v>
      </c>
      <c r="AO7" s="238">
        <v>3411</v>
      </c>
      <c r="AP7" s="238">
        <v>3462</v>
      </c>
      <c r="AQ7" s="238">
        <v>3349</v>
      </c>
      <c r="AR7" s="238">
        <v>2585</v>
      </c>
      <c r="AS7" s="238">
        <v>4142</v>
      </c>
      <c r="AT7" s="238">
        <v>3160</v>
      </c>
      <c r="AU7" s="238">
        <v>2831</v>
      </c>
      <c r="AV7" s="238">
        <v>3310</v>
      </c>
      <c r="AW7" s="238">
        <v>2675</v>
      </c>
      <c r="AX7" s="238">
        <v>4011</v>
      </c>
      <c r="AY7" s="238">
        <v>2874</v>
      </c>
      <c r="AZ7" s="238">
        <v>2482</v>
      </c>
      <c r="BA7" s="238">
        <v>3490</v>
      </c>
      <c r="BB7" s="238">
        <v>2792</v>
      </c>
      <c r="BC7" s="238">
        <v>2418</v>
      </c>
      <c r="BD7" s="238">
        <v>2166</v>
      </c>
      <c r="BE7" s="238">
        <v>1995</v>
      </c>
      <c r="BF7" s="238">
        <v>2212</v>
      </c>
      <c r="BG7" s="238">
        <v>2128</v>
      </c>
      <c r="BH7" s="238">
        <v>2438</v>
      </c>
      <c r="BI7" s="238">
        <v>2516</v>
      </c>
      <c r="BJ7" s="238">
        <v>1966</v>
      </c>
      <c r="BK7" s="238">
        <v>3696</v>
      </c>
      <c r="BL7" s="238">
        <v>1822</v>
      </c>
      <c r="BM7" s="238">
        <v>5804</v>
      </c>
      <c r="BN7" s="238">
        <v>7112</v>
      </c>
      <c r="BO7" s="238">
        <v>2888</v>
      </c>
      <c r="BP7" s="238">
        <v>3798</v>
      </c>
      <c r="BQ7" s="238">
        <v>3380</v>
      </c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</row>
    <row r="8" spans="1:172" s="226" customFormat="1" x14ac:dyDescent="0.3">
      <c r="A8" s="237" t="s">
        <v>1240</v>
      </c>
      <c r="B8" s="237"/>
      <c r="C8" s="237"/>
      <c r="D8" s="237"/>
      <c r="E8" s="237"/>
      <c r="F8" s="237">
        <v>894</v>
      </c>
      <c r="G8" s="237">
        <v>614</v>
      </c>
      <c r="H8" s="237">
        <v>856</v>
      </c>
      <c r="I8" s="237">
        <v>806</v>
      </c>
      <c r="J8" s="237">
        <v>815</v>
      </c>
      <c r="K8" s="237">
        <v>510</v>
      </c>
      <c r="L8" s="237">
        <v>411</v>
      </c>
      <c r="M8" s="237">
        <v>373</v>
      </c>
      <c r="N8" s="237">
        <v>223</v>
      </c>
      <c r="O8" s="237">
        <v>164</v>
      </c>
      <c r="P8" s="237">
        <v>103</v>
      </c>
      <c r="Q8" s="237">
        <v>108</v>
      </c>
      <c r="R8" s="237">
        <v>92</v>
      </c>
      <c r="S8" s="237">
        <v>102</v>
      </c>
      <c r="T8" s="238">
        <v>126</v>
      </c>
      <c r="U8" s="238">
        <v>179</v>
      </c>
      <c r="V8" s="238">
        <v>139</v>
      </c>
      <c r="W8" s="238">
        <v>312</v>
      </c>
      <c r="X8" s="238">
        <v>135</v>
      </c>
      <c r="Y8" s="238">
        <v>33</v>
      </c>
      <c r="Z8" s="239" t="s">
        <v>1263</v>
      </c>
      <c r="AA8" s="238" t="s">
        <v>1263</v>
      </c>
      <c r="AB8" s="238">
        <v>356</v>
      </c>
      <c r="AC8" s="238">
        <v>590</v>
      </c>
      <c r="AD8" s="238">
        <v>280</v>
      </c>
      <c r="AE8" s="238">
        <v>185</v>
      </c>
      <c r="AF8" s="238">
        <v>169</v>
      </c>
      <c r="AG8" s="238">
        <v>171</v>
      </c>
      <c r="AH8" s="238">
        <v>175</v>
      </c>
      <c r="AI8" s="238">
        <v>217</v>
      </c>
      <c r="AJ8" s="238">
        <v>192</v>
      </c>
      <c r="AK8" s="238">
        <v>761</v>
      </c>
      <c r="AL8" s="292">
        <v>1889</v>
      </c>
      <c r="AM8" s="238">
        <v>722</v>
      </c>
      <c r="AN8" s="238">
        <v>343</v>
      </c>
      <c r="AO8" s="238">
        <v>902</v>
      </c>
      <c r="AP8" s="238">
        <v>292</v>
      </c>
      <c r="AQ8" s="238">
        <v>262</v>
      </c>
      <c r="AR8" s="238">
        <v>290</v>
      </c>
      <c r="AS8" s="238">
        <v>522</v>
      </c>
      <c r="AT8" s="238">
        <v>322</v>
      </c>
      <c r="AU8" s="238">
        <v>252</v>
      </c>
      <c r="AV8" s="238">
        <v>323</v>
      </c>
      <c r="AW8" s="238">
        <v>170</v>
      </c>
      <c r="AX8" s="238">
        <v>102</v>
      </c>
      <c r="AY8" s="238">
        <v>36</v>
      </c>
      <c r="AZ8" s="238" t="s">
        <v>1012</v>
      </c>
      <c r="BA8" s="238">
        <v>1115</v>
      </c>
      <c r="BB8" s="238">
        <v>232</v>
      </c>
      <c r="BC8" s="238">
        <v>221</v>
      </c>
      <c r="BD8" s="238">
        <v>282</v>
      </c>
      <c r="BE8" s="238">
        <v>319</v>
      </c>
      <c r="BF8" s="238">
        <v>210</v>
      </c>
      <c r="BG8" s="238">
        <v>216</v>
      </c>
      <c r="BH8" s="238">
        <v>199</v>
      </c>
      <c r="BI8" s="238">
        <v>190</v>
      </c>
      <c r="BJ8" s="238">
        <v>174</v>
      </c>
      <c r="BK8" s="238">
        <v>2472</v>
      </c>
      <c r="BL8" s="238">
        <v>257</v>
      </c>
      <c r="BM8" s="238">
        <v>98</v>
      </c>
      <c r="BN8" s="238">
        <v>17</v>
      </c>
      <c r="BO8" s="238">
        <v>164</v>
      </c>
      <c r="BP8" s="238">
        <v>169</v>
      </c>
      <c r="BQ8" s="238">
        <v>130</v>
      </c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</row>
    <row r="9" spans="1:172" s="226" customFormat="1" x14ac:dyDescent="0.3">
      <c r="A9" s="237" t="s">
        <v>1243</v>
      </c>
      <c r="B9" s="237"/>
      <c r="C9" s="237"/>
      <c r="D9" s="237"/>
      <c r="E9" s="237"/>
      <c r="F9" s="237"/>
      <c r="G9" s="237">
        <v>476</v>
      </c>
      <c r="H9" s="237">
        <v>196</v>
      </c>
      <c r="I9" s="237">
        <v>561</v>
      </c>
      <c r="J9" s="237">
        <v>574</v>
      </c>
      <c r="K9" s="237">
        <v>524</v>
      </c>
      <c r="L9" s="237">
        <v>556</v>
      </c>
      <c r="M9" s="237">
        <v>528</v>
      </c>
      <c r="N9" s="237">
        <v>559</v>
      </c>
      <c r="O9" s="237">
        <v>526</v>
      </c>
      <c r="P9" s="237">
        <v>530</v>
      </c>
      <c r="Q9" s="237">
        <v>370</v>
      </c>
      <c r="R9" s="237">
        <v>259</v>
      </c>
      <c r="S9" s="237">
        <v>444</v>
      </c>
      <c r="T9" s="238">
        <v>560</v>
      </c>
      <c r="U9" s="238">
        <v>806</v>
      </c>
      <c r="V9" s="238">
        <v>985</v>
      </c>
      <c r="W9" s="238">
        <v>1019</v>
      </c>
      <c r="X9" s="238">
        <v>706</v>
      </c>
      <c r="Y9" s="238">
        <v>845</v>
      </c>
      <c r="Z9" s="238">
        <v>983</v>
      </c>
      <c r="AA9" s="238">
        <v>825</v>
      </c>
      <c r="AB9" s="238">
        <v>562</v>
      </c>
      <c r="AC9" s="238">
        <v>506</v>
      </c>
      <c r="AD9" s="238">
        <v>434</v>
      </c>
      <c r="AE9" s="238">
        <v>439</v>
      </c>
      <c r="AF9" s="238">
        <v>821</v>
      </c>
      <c r="AG9" s="238">
        <v>1342</v>
      </c>
      <c r="AH9" s="238">
        <v>1266</v>
      </c>
      <c r="AI9" s="238">
        <v>1512</v>
      </c>
      <c r="AJ9" s="238">
        <v>1134</v>
      </c>
      <c r="AK9" s="238">
        <v>1944</v>
      </c>
      <c r="AL9" s="238">
        <v>1549</v>
      </c>
      <c r="AM9" s="238">
        <v>966</v>
      </c>
      <c r="AN9" s="238">
        <v>632</v>
      </c>
      <c r="AO9" s="238">
        <v>672</v>
      </c>
      <c r="AP9" s="238">
        <v>473</v>
      </c>
      <c r="AQ9" s="238">
        <v>565</v>
      </c>
      <c r="AR9" s="238">
        <v>545</v>
      </c>
      <c r="AS9" s="238">
        <v>1328</v>
      </c>
      <c r="AT9" s="238">
        <v>461</v>
      </c>
      <c r="AU9" s="238">
        <v>749</v>
      </c>
      <c r="AV9" s="238">
        <v>630</v>
      </c>
      <c r="AW9" s="238">
        <v>633</v>
      </c>
      <c r="AX9" s="238">
        <v>656</v>
      </c>
      <c r="AY9" s="238">
        <v>426</v>
      </c>
      <c r="AZ9" s="238">
        <v>415</v>
      </c>
      <c r="BA9" s="238">
        <v>1165</v>
      </c>
      <c r="BB9" s="238">
        <v>479</v>
      </c>
      <c r="BC9" s="238">
        <v>449</v>
      </c>
      <c r="BD9" s="238">
        <v>497</v>
      </c>
      <c r="BE9" s="238">
        <v>444</v>
      </c>
      <c r="BF9" s="238">
        <v>351</v>
      </c>
      <c r="BG9" s="238">
        <v>382</v>
      </c>
      <c r="BH9" s="238">
        <v>325</v>
      </c>
      <c r="BI9" s="238">
        <v>517</v>
      </c>
      <c r="BJ9" s="238">
        <v>928</v>
      </c>
      <c r="BK9" s="238">
        <v>1071</v>
      </c>
      <c r="BL9" s="238">
        <v>371</v>
      </c>
      <c r="BM9" s="238">
        <v>224</v>
      </c>
      <c r="BN9" s="238">
        <v>178</v>
      </c>
      <c r="BO9" s="238">
        <v>257</v>
      </c>
      <c r="BP9" s="238">
        <v>458</v>
      </c>
      <c r="BQ9" s="238">
        <v>356</v>
      </c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</row>
    <row r="10" spans="1:172" s="226" customFormat="1" x14ac:dyDescent="0.3">
      <c r="A10" s="237" t="s">
        <v>1412</v>
      </c>
      <c r="B10" s="237"/>
      <c r="C10" s="237"/>
      <c r="D10" s="237"/>
      <c r="E10" s="237"/>
      <c r="F10" s="237"/>
      <c r="G10" s="237"/>
      <c r="H10" s="237"/>
      <c r="I10" s="238">
        <v>1680</v>
      </c>
      <c r="J10" s="238">
        <v>1055</v>
      </c>
      <c r="K10" s="237">
        <v>596</v>
      </c>
      <c r="L10" s="237">
        <v>649</v>
      </c>
      <c r="M10" s="237">
        <v>533</v>
      </c>
      <c r="N10" s="238">
        <v>1325</v>
      </c>
      <c r="O10" s="237">
        <v>723</v>
      </c>
      <c r="P10" s="237">
        <v>607</v>
      </c>
      <c r="Q10" s="238">
        <v>2567</v>
      </c>
      <c r="R10" s="237">
        <v>577</v>
      </c>
      <c r="S10" s="237">
        <v>578</v>
      </c>
      <c r="T10" s="238">
        <v>470</v>
      </c>
      <c r="U10" s="238">
        <v>469</v>
      </c>
      <c r="V10" s="238">
        <v>634</v>
      </c>
      <c r="W10" s="238">
        <v>1049</v>
      </c>
      <c r="X10" s="238">
        <v>446</v>
      </c>
      <c r="Y10" s="238">
        <v>5371</v>
      </c>
      <c r="Z10" s="238">
        <v>438</v>
      </c>
      <c r="AA10" s="238">
        <v>240</v>
      </c>
      <c r="AB10" s="238">
        <v>328</v>
      </c>
      <c r="AC10" s="238">
        <v>494</v>
      </c>
      <c r="AD10" s="238">
        <v>240</v>
      </c>
      <c r="AE10" s="238">
        <v>225</v>
      </c>
      <c r="AF10" s="238">
        <v>685</v>
      </c>
      <c r="AG10" s="238">
        <v>312</v>
      </c>
      <c r="AH10" s="238">
        <v>296</v>
      </c>
      <c r="AI10" s="238">
        <v>1049</v>
      </c>
      <c r="AJ10" s="238">
        <v>506</v>
      </c>
      <c r="AK10" s="238">
        <v>354</v>
      </c>
      <c r="AL10" s="238">
        <v>486</v>
      </c>
      <c r="AM10" s="238">
        <v>307</v>
      </c>
      <c r="AN10" s="238">
        <v>245</v>
      </c>
      <c r="AO10" s="238">
        <v>293</v>
      </c>
      <c r="AP10" s="238">
        <v>608</v>
      </c>
      <c r="AQ10" s="238">
        <v>231</v>
      </c>
      <c r="AR10" s="238">
        <v>364</v>
      </c>
      <c r="AS10" s="238">
        <v>231</v>
      </c>
      <c r="AT10" s="238">
        <v>186</v>
      </c>
      <c r="AU10" s="238">
        <v>335</v>
      </c>
      <c r="AV10" s="238">
        <v>260</v>
      </c>
      <c r="AW10" s="238">
        <v>272</v>
      </c>
      <c r="AX10" s="238">
        <v>267</v>
      </c>
      <c r="AY10" s="238">
        <v>238</v>
      </c>
      <c r="AZ10" s="238">
        <v>531</v>
      </c>
      <c r="BA10" s="238">
        <v>369</v>
      </c>
      <c r="BB10" s="238">
        <v>193</v>
      </c>
      <c r="BC10" s="238">
        <v>241</v>
      </c>
      <c r="BD10" s="238">
        <v>226</v>
      </c>
      <c r="BE10" s="238">
        <v>266</v>
      </c>
      <c r="BF10" s="238">
        <v>239</v>
      </c>
      <c r="BG10" s="238">
        <v>243</v>
      </c>
      <c r="BH10" s="238">
        <v>247</v>
      </c>
      <c r="BI10" s="238">
        <v>233</v>
      </c>
      <c r="BJ10" s="238">
        <v>244</v>
      </c>
      <c r="BK10" s="238">
        <v>254</v>
      </c>
      <c r="BL10" s="238">
        <v>283</v>
      </c>
      <c r="BM10" s="238">
        <v>237</v>
      </c>
      <c r="BN10" s="238">
        <v>495</v>
      </c>
      <c r="BO10" s="238">
        <v>278</v>
      </c>
      <c r="BP10" s="238">
        <v>383</v>
      </c>
      <c r="BQ10" s="238">
        <v>245</v>
      </c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</row>
    <row r="11" spans="1:172" s="226" customFormat="1" x14ac:dyDescent="0.3">
      <c r="A11" s="237" t="s">
        <v>1244</v>
      </c>
      <c r="B11" s="237"/>
      <c r="C11" s="237"/>
      <c r="D11" s="237"/>
      <c r="E11" s="237"/>
      <c r="F11" s="237"/>
      <c r="G11" s="237"/>
      <c r="H11" s="237"/>
      <c r="I11" s="237">
        <v>76</v>
      </c>
      <c r="J11" s="237">
        <v>884</v>
      </c>
      <c r="K11" s="237">
        <v>491</v>
      </c>
      <c r="L11" s="237">
        <v>497</v>
      </c>
      <c r="M11" s="237">
        <v>612</v>
      </c>
      <c r="N11" s="237">
        <v>873</v>
      </c>
      <c r="O11" s="237">
        <v>850</v>
      </c>
      <c r="P11" s="237">
        <v>540</v>
      </c>
      <c r="Q11" s="237">
        <v>676</v>
      </c>
      <c r="R11" s="237">
        <v>904</v>
      </c>
      <c r="S11" s="237">
        <v>655</v>
      </c>
      <c r="T11" s="238">
        <v>1359</v>
      </c>
      <c r="U11" s="238">
        <v>1501</v>
      </c>
      <c r="V11" s="238">
        <v>1492</v>
      </c>
      <c r="W11" s="238">
        <v>1714</v>
      </c>
      <c r="X11" s="238">
        <v>1149</v>
      </c>
      <c r="Y11" s="238">
        <v>185</v>
      </c>
      <c r="Z11" s="238">
        <v>449</v>
      </c>
      <c r="AA11" s="238">
        <v>7389</v>
      </c>
      <c r="AB11" s="238">
        <v>1002</v>
      </c>
      <c r="AC11" s="238">
        <v>1124</v>
      </c>
      <c r="AD11" s="238">
        <v>778</v>
      </c>
      <c r="AE11" s="238">
        <v>635</v>
      </c>
      <c r="AF11" s="238">
        <v>713</v>
      </c>
      <c r="AG11" s="238">
        <v>857</v>
      </c>
      <c r="AH11" s="238">
        <v>733</v>
      </c>
      <c r="AI11" s="238">
        <v>1143</v>
      </c>
      <c r="AJ11" s="238">
        <v>785</v>
      </c>
      <c r="AK11" s="238">
        <v>929</v>
      </c>
      <c r="AL11" s="238">
        <v>851</v>
      </c>
      <c r="AM11" s="238">
        <v>780</v>
      </c>
      <c r="AN11" s="238">
        <v>517</v>
      </c>
      <c r="AO11" s="238">
        <v>861</v>
      </c>
      <c r="AP11" s="238">
        <v>749</v>
      </c>
      <c r="AQ11" s="238">
        <v>587</v>
      </c>
      <c r="AR11" s="238">
        <v>1263</v>
      </c>
      <c r="AS11" s="238">
        <v>477</v>
      </c>
      <c r="AT11" s="238">
        <v>402</v>
      </c>
      <c r="AU11" s="316" t="s">
        <v>1147</v>
      </c>
      <c r="AV11" s="238">
        <v>472</v>
      </c>
      <c r="AW11" s="238">
        <v>721</v>
      </c>
      <c r="AX11" s="238">
        <v>621</v>
      </c>
      <c r="AY11" s="238">
        <v>592</v>
      </c>
      <c r="AZ11" s="238">
        <v>651</v>
      </c>
      <c r="BA11" s="238">
        <v>1498</v>
      </c>
      <c r="BB11" s="238">
        <v>659</v>
      </c>
      <c r="BC11" s="238">
        <v>576</v>
      </c>
      <c r="BD11" s="238">
        <v>528</v>
      </c>
      <c r="BE11" s="238">
        <v>465</v>
      </c>
      <c r="BF11" s="238">
        <v>428</v>
      </c>
      <c r="BG11" s="316">
        <v>447</v>
      </c>
      <c r="BH11" s="238">
        <v>492</v>
      </c>
      <c r="BI11" s="238">
        <v>473</v>
      </c>
      <c r="BJ11" s="238">
        <v>591</v>
      </c>
      <c r="BK11" s="238">
        <v>760</v>
      </c>
      <c r="BL11" s="238">
        <v>551</v>
      </c>
      <c r="BM11" s="238">
        <v>447</v>
      </c>
      <c r="BN11" s="238">
        <v>423</v>
      </c>
      <c r="BO11" s="238">
        <v>446</v>
      </c>
      <c r="BP11" s="238">
        <v>484</v>
      </c>
      <c r="BQ11" s="238">
        <v>500</v>
      </c>
      <c r="BR11" s="238"/>
      <c r="BS11" s="316"/>
      <c r="BT11" s="238"/>
      <c r="BU11" s="238"/>
      <c r="BV11" s="238"/>
      <c r="BW11" s="238"/>
      <c r="BX11" s="238"/>
      <c r="BY11" s="238"/>
      <c r="BZ11" s="238"/>
      <c r="CA11" s="238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</row>
    <row r="12" spans="1:172" s="226" customFormat="1" x14ac:dyDescent="0.3">
      <c r="A12" s="237" t="s">
        <v>1350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>
        <v>4</v>
      </c>
      <c r="AV12" s="238">
        <v>116</v>
      </c>
      <c r="AW12" s="238">
        <v>55</v>
      </c>
      <c r="AX12" s="238">
        <v>31</v>
      </c>
      <c r="AY12" s="238">
        <v>96</v>
      </c>
      <c r="AZ12" s="238">
        <v>100</v>
      </c>
      <c r="BA12" s="238">
        <v>178</v>
      </c>
      <c r="BB12" s="238">
        <v>262</v>
      </c>
      <c r="BC12" s="238">
        <v>44</v>
      </c>
      <c r="BD12" s="238">
        <v>98</v>
      </c>
      <c r="BE12" s="238">
        <v>59</v>
      </c>
      <c r="BF12" s="238">
        <v>70</v>
      </c>
      <c r="BG12" s="238">
        <v>62</v>
      </c>
      <c r="BH12" s="238">
        <v>118</v>
      </c>
      <c r="BI12" s="238">
        <v>62</v>
      </c>
      <c r="BJ12" s="238">
        <v>147</v>
      </c>
      <c r="BK12" s="238">
        <v>44</v>
      </c>
      <c r="BL12" s="238">
        <v>146</v>
      </c>
      <c r="BM12" s="238">
        <v>44</v>
      </c>
      <c r="BN12" s="238">
        <v>40</v>
      </c>
      <c r="BO12" s="238">
        <v>52</v>
      </c>
      <c r="BP12" s="238">
        <v>49</v>
      </c>
      <c r="BQ12" s="238">
        <v>46</v>
      </c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</row>
    <row r="13" spans="1:172" s="226" customFormat="1" x14ac:dyDescent="0.3">
      <c r="A13" s="237" t="s">
        <v>1467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</row>
    <row r="14" spans="1:172" s="226" customFormat="1" x14ac:dyDescent="0.3">
      <c r="A14" s="237" t="s">
        <v>436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>
        <v>354</v>
      </c>
      <c r="BM14" s="238">
        <v>327</v>
      </c>
      <c r="BN14" s="238">
        <v>60</v>
      </c>
      <c r="BO14" s="238">
        <v>82</v>
      </c>
      <c r="BP14" s="238">
        <v>160</v>
      </c>
      <c r="BQ14" s="238">
        <v>92</v>
      </c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</row>
    <row r="15" spans="1:172" s="226" customFormat="1" x14ac:dyDescent="0.3">
      <c r="A15" s="237" t="s">
        <v>1349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>
        <v>19</v>
      </c>
      <c r="L15" s="237">
        <v>147</v>
      </c>
      <c r="M15" s="237">
        <v>630</v>
      </c>
      <c r="N15" s="238">
        <v>3919</v>
      </c>
      <c r="O15" s="237">
        <v>837</v>
      </c>
      <c r="P15" s="237">
        <v>278</v>
      </c>
      <c r="Q15" s="237">
        <v>440</v>
      </c>
      <c r="R15" s="237">
        <v>292</v>
      </c>
      <c r="S15" s="237">
        <v>386</v>
      </c>
      <c r="T15" s="238">
        <v>256</v>
      </c>
      <c r="U15" s="238">
        <v>158</v>
      </c>
      <c r="V15" s="238">
        <v>133</v>
      </c>
      <c r="W15" s="238">
        <v>171</v>
      </c>
      <c r="X15" s="238">
        <v>149</v>
      </c>
      <c r="Y15" s="238">
        <v>96</v>
      </c>
      <c r="Z15" s="238">
        <v>244</v>
      </c>
      <c r="AA15" s="238">
        <v>325</v>
      </c>
      <c r="AB15" s="238">
        <v>201</v>
      </c>
      <c r="AC15" s="238">
        <v>88</v>
      </c>
      <c r="AD15" s="238">
        <v>296</v>
      </c>
      <c r="AE15" s="238">
        <v>74</v>
      </c>
      <c r="AF15" s="238">
        <v>70</v>
      </c>
      <c r="AG15" s="238">
        <v>312</v>
      </c>
      <c r="AH15" s="238">
        <v>64</v>
      </c>
      <c r="AI15" s="238">
        <v>94</v>
      </c>
      <c r="AJ15" s="238">
        <v>71</v>
      </c>
      <c r="AK15" s="238">
        <v>67</v>
      </c>
      <c r="AL15" s="238">
        <v>89</v>
      </c>
      <c r="AM15" s="238">
        <v>80</v>
      </c>
      <c r="AN15" s="238">
        <v>55</v>
      </c>
      <c r="AO15" s="238">
        <v>60</v>
      </c>
      <c r="AP15" s="238">
        <v>101</v>
      </c>
      <c r="AQ15" s="238">
        <v>110</v>
      </c>
      <c r="AR15" s="238">
        <v>103</v>
      </c>
      <c r="AS15" s="238">
        <v>51</v>
      </c>
      <c r="AT15" s="238">
        <v>38</v>
      </c>
      <c r="AU15" s="238">
        <v>42</v>
      </c>
      <c r="AV15" s="238">
        <v>45</v>
      </c>
      <c r="AW15" s="238">
        <v>37</v>
      </c>
      <c r="AX15" s="238">
        <v>30</v>
      </c>
      <c r="AY15" s="238">
        <v>27</v>
      </c>
      <c r="AZ15" s="238">
        <v>209</v>
      </c>
      <c r="BA15" s="238">
        <v>990</v>
      </c>
      <c r="BB15" s="238">
        <v>98</v>
      </c>
      <c r="BC15" s="238">
        <v>79</v>
      </c>
      <c r="BD15" s="238">
        <v>56</v>
      </c>
      <c r="BE15" s="238">
        <v>1233</v>
      </c>
      <c r="BF15" s="238">
        <v>44</v>
      </c>
      <c r="BG15" s="238">
        <v>46</v>
      </c>
      <c r="BH15" s="238">
        <v>65</v>
      </c>
      <c r="BI15" s="238">
        <v>782</v>
      </c>
      <c r="BJ15" s="238">
        <v>85</v>
      </c>
      <c r="BK15" s="238">
        <v>102</v>
      </c>
      <c r="BL15" s="238">
        <v>250</v>
      </c>
      <c r="BM15" s="238">
        <v>48</v>
      </c>
      <c r="BN15" s="238">
        <v>74</v>
      </c>
      <c r="BO15" s="238">
        <v>51</v>
      </c>
      <c r="BP15" s="238">
        <v>217</v>
      </c>
      <c r="BQ15" s="238">
        <v>166</v>
      </c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</row>
    <row r="16" spans="1:172" s="226" customFormat="1" x14ac:dyDescent="0.3">
      <c r="A16" s="237" t="s">
        <v>1253</v>
      </c>
      <c r="B16" s="237"/>
      <c r="C16" s="237"/>
      <c r="D16" s="237"/>
      <c r="E16" s="237"/>
      <c r="F16" s="237"/>
      <c r="G16" s="237"/>
      <c r="H16" s="237"/>
      <c r="I16" s="238"/>
      <c r="J16" s="237"/>
      <c r="K16" s="237"/>
      <c r="L16" s="237"/>
      <c r="M16" s="237"/>
      <c r="N16" s="237"/>
      <c r="O16" s="237">
        <v>188</v>
      </c>
      <c r="P16" s="237">
        <v>685</v>
      </c>
      <c r="Q16" s="237">
        <v>582</v>
      </c>
      <c r="R16" s="238">
        <v>1356</v>
      </c>
      <c r="S16" s="237">
        <v>852</v>
      </c>
      <c r="T16" s="238">
        <v>1442</v>
      </c>
      <c r="U16" s="238">
        <v>2240</v>
      </c>
      <c r="V16" s="238">
        <v>2193</v>
      </c>
      <c r="W16" s="238">
        <v>3673</v>
      </c>
      <c r="X16" s="238">
        <v>3411</v>
      </c>
      <c r="Y16" s="238">
        <v>5764</v>
      </c>
      <c r="Z16" s="238">
        <v>2305</v>
      </c>
      <c r="AA16" s="238">
        <v>1519</v>
      </c>
      <c r="AB16" s="238">
        <v>1499</v>
      </c>
      <c r="AC16" s="238">
        <v>2371</v>
      </c>
      <c r="AD16" s="238">
        <v>2999</v>
      </c>
      <c r="AE16" s="238">
        <v>986</v>
      </c>
      <c r="AF16" s="238">
        <v>1737</v>
      </c>
      <c r="AG16" s="238">
        <v>2000</v>
      </c>
      <c r="AH16" s="238">
        <v>1264</v>
      </c>
      <c r="AI16" s="238">
        <v>3761</v>
      </c>
      <c r="AJ16" s="238">
        <v>2371</v>
      </c>
      <c r="AK16" s="238">
        <v>1697</v>
      </c>
      <c r="AL16" s="238">
        <v>1324</v>
      </c>
      <c r="AM16" s="238">
        <v>1388</v>
      </c>
      <c r="AN16" s="238">
        <v>3544</v>
      </c>
      <c r="AO16" s="238">
        <v>2135</v>
      </c>
      <c r="AP16" s="238">
        <v>552</v>
      </c>
      <c r="AQ16" s="238">
        <v>1573</v>
      </c>
      <c r="AR16" s="238">
        <v>1606</v>
      </c>
      <c r="AS16" s="238">
        <v>615</v>
      </c>
      <c r="AT16" s="238">
        <v>840</v>
      </c>
      <c r="AU16" s="238">
        <v>794</v>
      </c>
      <c r="AV16" s="238">
        <v>323</v>
      </c>
      <c r="AW16" s="238">
        <v>1163</v>
      </c>
      <c r="AX16" s="238">
        <v>885</v>
      </c>
      <c r="AY16" s="238">
        <v>832</v>
      </c>
      <c r="AZ16" s="238">
        <v>841</v>
      </c>
      <c r="BA16" s="238">
        <v>1625</v>
      </c>
      <c r="BB16" s="238">
        <v>1204</v>
      </c>
      <c r="BC16" s="238">
        <v>767</v>
      </c>
      <c r="BD16" s="238">
        <v>1526</v>
      </c>
      <c r="BE16" s="238">
        <v>2521</v>
      </c>
      <c r="BF16" s="238">
        <v>550</v>
      </c>
      <c r="BG16" s="238">
        <v>546</v>
      </c>
      <c r="BH16" s="238">
        <v>585</v>
      </c>
      <c r="BI16" s="238">
        <v>461</v>
      </c>
      <c r="BJ16" s="238">
        <v>507</v>
      </c>
      <c r="BK16" s="238">
        <v>578</v>
      </c>
      <c r="BL16" s="238">
        <v>503</v>
      </c>
      <c r="BM16" s="238">
        <v>1899</v>
      </c>
      <c r="BN16" s="238">
        <v>469</v>
      </c>
      <c r="BO16" s="238">
        <v>433</v>
      </c>
      <c r="BP16" s="238">
        <v>691</v>
      </c>
      <c r="BQ16" s="238">
        <v>562</v>
      </c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</row>
    <row r="17" spans="1:172" s="226" customFormat="1" x14ac:dyDescent="0.3">
      <c r="A17" s="237" t="s">
        <v>341</v>
      </c>
      <c r="B17" s="237"/>
      <c r="C17" s="237"/>
      <c r="D17" s="237"/>
      <c r="E17" s="237"/>
      <c r="F17" s="237"/>
      <c r="G17" s="237"/>
      <c r="H17" s="237"/>
      <c r="I17" s="238"/>
      <c r="J17" s="237"/>
      <c r="K17" s="237"/>
      <c r="L17" s="237"/>
      <c r="M17" s="237"/>
      <c r="N17" s="237"/>
      <c r="O17" s="237"/>
      <c r="P17" s="237"/>
      <c r="Q17" s="237"/>
      <c r="R17" s="238"/>
      <c r="S17" s="237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>
        <v>75</v>
      </c>
      <c r="BM17" s="238">
        <v>106</v>
      </c>
      <c r="BN17" s="238">
        <v>74</v>
      </c>
      <c r="BO17" s="238">
        <v>47</v>
      </c>
      <c r="BP17" s="238">
        <v>69</v>
      </c>
      <c r="BQ17" s="238">
        <v>125</v>
      </c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</row>
    <row r="18" spans="1:172" s="226" customFormat="1" x14ac:dyDescent="0.3">
      <c r="A18" s="237" t="s">
        <v>1421</v>
      </c>
      <c r="B18" s="237"/>
      <c r="C18" s="237"/>
      <c r="D18" s="237"/>
      <c r="E18" s="237"/>
      <c r="F18" s="237"/>
      <c r="G18" s="237"/>
      <c r="H18" s="237"/>
      <c r="I18" s="238"/>
      <c r="J18" s="237"/>
      <c r="K18" s="237"/>
      <c r="L18" s="237"/>
      <c r="M18" s="237"/>
      <c r="N18" s="237"/>
      <c r="O18" s="237"/>
      <c r="P18" s="237"/>
      <c r="Q18" s="237"/>
      <c r="R18" s="238"/>
      <c r="S18" s="237"/>
      <c r="T18" s="238"/>
      <c r="U18" s="238"/>
      <c r="V18" s="238"/>
      <c r="W18" s="238"/>
      <c r="X18" s="238"/>
      <c r="Y18" s="238"/>
      <c r="Z18" s="238"/>
      <c r="AA18" s="238"/>
      <c r="AB18" s="238"/>
      <c r="AC18" s="238">
        <v>455</v>
      </c>
      <c r="AD18" s="238">
        <v>284</v>
      </c>
      <c r="AE18" s="238">
        <v>273</v>
      </c>
      <c r="AF18" s="238">
        <v>91</v>
      </c>
      <c r="AG18" s="238">
        <v>373</v>
      </c>
      <c r="AH18" s="238">
        <v>331</v>
      </c>
      <c r="AI18" s="238">
        <v>509</v>
      </c>
      <c r="AJ18" s="238">
        <v>954</v>
      </c>
      <c r="AK18" s="238">
        <v>518</v>
      </c>
      <c r="AL18" s="238">
        <v>666</v>
      </c>
      <c r="AM18" s="238">
        <v>415</v>
      </c>
      <c r="AN18" s="238">
        <v>1167</v>
      </c>
      <c r="AO18" s="238">
        <v>233</v>
      </c>
      <c r="AP18" s="238">
        <v>663</v>
      </c>
      <c r="AQ18" s="238">
        <v>291</v>
      </c>
      <c r="AR18" s="238">
        <v>269</v>
      </c>
      <c r="AS18" s="238">
        <v>149</v>
      </c>
      <c r="AT18" s="238">
        <v>1095</v>
      </c>
      <c r="AU18" s="238">
        <v>276</v>
      </c>
      <c r="AV18" s="238">
        <v>280</v>
      </c>
      <c r="AW18" s="238">
        <v>283</v>
      </c>
      <c r="AX18" s="238">
        <v>468</v>
      </c>
      <c r="AY18" s="238">
        <v>224</v>
      </c>
      <c r="AZ18" s="238">
        <v>617</v>
      </c>
      <c r="BA18" s="238">
        <v>1183</v>
      </c>
      <c r="BB18" s="238">
        <v>226</v>
      </c>
      <c r="BC18" s="238">
        <v>201</v>
      </c>
      <c r="BD18" s="238">
        <v>866</v>
      </c>
      <c r="BE18" s="238">
        <v>217</v>
      </c>
      <c r="BF18" s="238">
        <v>196</v>
      </c>
      <c r="BG18" s="238">
        <v>130</v>
      </c>
      <c r="BH18" s="238">
        <v>167</v>
      </c>
      <c r="BI18" s="238">
        <v>270</v>
      </c>
      <c r="BJ18" s="238">
        <v>293</v>
      </c>
      <c r="BK18" s="238">
        <v>320</v>
      </c>
      <c r="BL18" s="238">
        <v>296</v>
      </c>
      <c r="BM18" s="238">
        <v>212</v>
      </c>
      <c r="BN18" s="238">
        <v>228</v>
      </c>
      <c r="BO18" s="238">
        <v>219</v>
      </c>
      <c r="BP18" s="238">
        <v>266</v>
      </c>
      <c r="BQ18" s="238">
        <v>426</v>
      </c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</row>
    <row r="19" spans="1:172" s="226" customFormat="1" x14ac:dyDescent="0.3">
      <c r="A19" s="237" t="s">
        <v>1262</v>
      </c>
      <c r="B19" s="237"/>
      <c r="C19" s="237"/>
      <c r="D19" s="237"/>
      <c r="E19" s="237"/>
      <c r="F19" s="237"/>
      <c r="G19" s="237"/>
      <c r="H19" s="237"/>
      <c r="I19" s="238"/>
      <c r="J19" s="237"/>
      <c r="K19" s="237"/>
      <c r="L19" s="237"/>
      <c r="M19" s="237"/>
      <c r="N19" s="237"/>
      <c r="O19" s="237"/>
      <c r="P19" s="237"/>
      <c r="Q19" s="237"/>
      <c r="R19" s="238"/>
      <c r="S19" s="237"/>
      <c r="T19" s="238"/>
      <c r="U19" s="238"/>
      <c r="V19" s="238"/>
      <c r="W19" s="238"/>
      <c r="X19" s="238"/>
      <c r="Y19" s="238"/>
      <c r="Z19" s="238">
        <v>802</v>
      </c>
      <c r="AA19" s="238">
        <v>588</v>
      </c>
      <c r="AB19" s="238">
        <v>605</v>
      </c>
      <c r="AC19" s="238">
        <v>295</v>
      </c>
      <c r="AD19" s="238">
        <v>424</v>
      </c>
      <c r="AE19" s="238">
        <v>248</v>
      </c>
      <c r="AF19" s="238">
        <v>349</v>
      </c>
      <c r="AG19" s="238">
        <v>736</v>
      </c>
      <c r="AH19" s="238">
        <v>546</v>
      </c>
      <c r="AI19" s="238">
        <v>672</v>
      </c>
      <c r="AJ19" s="238">
        <v>757</v>
      </c>
      <c r="AK19" s="238">
        <v>1027</v>
      </c>
      <c r="AL19" s="238">
        <v>636</v>
      </c>
      <c r="AM19" s="238">
        <v>622</v>
      </c>
      <c r="AN19" s="238">
        <v>2006</v>
      </c>
      <c r="AO19" s="238">
        <v>1394</v>
      </c>
      <c r="AP19" s="238">
        <v>1202</v>
      </c>
      <c r="AQ19" s="238">
        <v>1620</v>
      </c>
      <c r="AR19" s="238">
        <v>745</v>
      </c>
      <c r="AS19" s="238">
        <v>629</v>
      </c>
      <c r="AT19" s="238">
        <v>650</v>
      </c>
      <c r="AU19" s="238">
        <v>751</v>
      </c>
      <c r="AV19" s="238">
        <v>629</v>
      </c>
      <c r="AW19" s="238">
        <v>678</v>
      </c>
      <c r="AX19" s="238">
        <v>1467</v>
      </c>
      <c r="AY19" s="238">
        <v>690</v>
      </c>
      <c r="AZ19" s="238">
        <v>642</v>
      </c>
      <c r="BA19" s="238">
        <v>2018</v>
      </c>
      <c r="BB19" s="238">
        <v>838</v>
      </c>
      <c r="BC19" s="238">
        <v>848</v>
      </c>
      <c r="BD19" s="238">
        <v>545</v>
      </c>
      <c r="BE19" s="238">
        <v>762</v>
      </c>
      <c r="BF19" s="238">
        <v>620</v>
      </c>
      <c r="BG19" s="238">
        <v>653</v>
      </c>
      <c r="BH19" s="238">
        <v>459</v>
      </c>
      <c r="BI19" s="238">
        <v>2556</v>
      </c>
      <c r="BJ19" s="238">
        <v>1774</v>
      </c>
      <c r="BK19" s="238">
        <v>970</v>
      </c>
      <c r="BL19" s="238">
        <v>711</v>
      </c>
      <c r="BM19" s="238">
        <v>554</v>
      </c>
      <c r="BN19" s="238">
        <v>495</v>
      </c>
      <c r="BO19" s="238">
        <v>666</v>
      </c>
      <c r="BP19" s="238">
        <v>650</v>
      </c>
      <c r="BQ19" s="238">
        <v>775</v>
      </c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</row>
    <row r="20" spans="1:172" x14ac:dyDescent="0.3">
      <c r="A20" s="240" t="s">
        <v>1317</v>
      </c>
      <c r="B20" s="240">
        <f t="shared" ref="B20:Z20" si="0">SUM(B4:B16)</f>
        <v>9</v>
      </c>
      <c r="C20" s="240">
        <f t="shared" si="0"/>
        <v>657</v>
      </c>
      <c r="D20" s="240">
        <f t="shared" si="0"/>
        <v>1628</v>
      </c>
      <c r="E20" s="240">
        <f t="shared" si="0"/>
        <v>9429</v>
      </c>
      <c r="F20" s="240">
        <f t="shared" si="0"/>
        <v>28244</v>
      </c>
      <c r="G20" s="240">
        <f t="shared" si="0"/>
        <v>8914</v>
      </c>
      <c r="H20" s="240">
        <f t="shared" si="0"/>
        <v>33199</v>
      </c>
      <c r="I20" s="240">
        <f t="shared" si="0"/>
        <v>15292</v>
      </c>
      <c r="J20" s="240">
        <f t="shared" si="0"/>
        <v>14668</v>
      </c>
      <c r="K20" s="240">
        <f t="shared" si="0"/>
        <v>17853</v>
      </c>
      <c r="L20" s="240">
        <f t="shared" si="0"/>
        <v>12989</v>
      </c>
      <c r="M20" s="240">
        <f t="shared" si="0"/>
        <v>15887</v>
      </c>
      <c r="N20" s="240">
        <f t="shared" si="0"/>
        <v>36671</v>
      </c>
      <c r="O20" s="240">
        <f t="shared" si="0"/>
        <v>14193</v>
      </c>
      <c r="P20" s="240">
        <f t="shared" si="0"/>
        <v>11093</v>
      </c>
      <c r="Q20" s="240">
        <f t="shared" si="0"/>
        <v>19622</v>
      </c>
      <c r="R20" s="240">
        <f t="shared" si="0"/>
        <v>23987</v>
      </c>
      <c r="S20" s="240">
        <f t="shared" si="0"/>
        <v>15094</v>
      </c>
      <c r="T20" s="241">
        <f t="shared" si="0"/>
        <v>14649</v>
      </c>
      <c r="U20" s="241">
        <f t="shared" si="0"/>
        <v>21500</v>
      </c>
      <c r="V20" s="241">
        <f t="shared" si="0"/>
        <v>22245</v>
      </c>
      <c r="W20" s="241">
        <f t="shared" si="0"/>
        <v>23168</v>
      </c>
      <c r="X20" s="241">
        <f t="shared" si="0"/>
        <v>19118</v>
      </c>
      <c r="Y20" s="241">
        <f t="shared" si="0"/>
        <v>24655</v>
      </c>
      <c r="Z20" s="241">
        <f t="shared" si="0"/>
        <v>19082</v>
      </c>
      <c r="AA20" s="241">
        <f t="shared" ref="AA20:BI20" si="1">SUM(AA4:AA19)</f>
        <v>24013</v>
      </c>
      <c r="AB20" s="241">
        <f t="shared" si="1"/>
        <v>20592</v>
      </c>
      <c r="AC20" s="241">
        <f t="shared" si="1"/>
        <v>30806</v>
      </c>
      <c r="AD20" s="241">
        <f t="shared" si="1"/>
        <v>30696</v>
      </c>
      <c r="AE20" s="241">
        <f t="shared" si="1"/>
        <v>17843</v>
      </c>
      <c r="AF20" s="241">
        <f t="shared" si="1"/>
        <v>17851</v>
      </c>
      <c r="AG20" s="241">
        <f t="shared" si="1"/>
        <v>20919</v>
      </c>
      <c r="AH20" s="241">
        <f t="shared" si="1"/>
        <v>18281</v>
      </c>
      <c r="AI20" s="241">
        <f t="shared" si="1"/>
        <v>19463</v>
      </c>
      <c r="AJ20" s="241">
        <f t="shared" si="1"/>
        <v>23190</v>
      </c>
      <c r="AK20" s="241">
        <f t="shared" si="1"/>
        <v>19744</v>
      </c>
      <c r="AL20" s="241">
        <f t="shared" si="1"/>
        <v>21221</v>
      </c>
      <c r="AM20" s="241">
        <f t="shared" si="1"/>
        <v>15558</v>
      </c>
      <c r="AN20" s="241">
        <f t="shared" si="1"/>
        <v>22063</v>
      </c>
      <c r="AO20" s="241">
        <f t="shared" si="1"/>
        <v>18738</v>
      </c>
      <c r="AP20" s="241">
        <f t="shared" si="1"/>
        <v>12950</v>
      </c>
      <c r="AQ20" s="241">
        <f t="shared" si="1"/>
        <v>13312</v>
      </c>
      <c r="AR20" s="241">
        <f t="shared" si="1"/>
        <v>12210</v>
      </c>
      <c r="AS20" s="241">
        <f t="shared" si="1"/>
        <v>13024</v>
      </c>
      <c r="AT20" s="241">
        <f t="shared" si="1"/>
        <v>14950</v>
      </c>
      <c r="AU20" s="241">
        <f t="shared" si="1"/>
        <v>13588</v>
      </c>
      <c r="AV20" s="241">
        <f t="shared" si="1"/>
        <v>12429</v>
      </c>
      <c r="AW20" s="241">
        <f t="shared" si="1"/>
        <v>12628</v>
      </c>
      <c r="AX20" s="241">
        <f t="shared" si="1"/>
        <v>15092</v>
      </c>
      <c r="AY20" s="241">
        <f t="shared" si="1"/>
        <v>13260</v>
      </c>
      <c r="AZ20" s="241">
        <f t="shared" si="1"/>
        <v>11044</v>
      </c>
      <c r="BA20" s="241">
        <f t="shared" si="1"/>
        <v>18979</v>
      </c>
      <c r="BB20" s="241">
        <f t="shared" si="1"/>
        <v>14391</v>
      </c>
      <c r="BC20" s="241">
        <f t="shared" si="1"/>
        <v>9343</v>
      </c>
      <c r="BD20" s="241">
        <f t="shared" si="1"/>
        <v>12613</v>
      </c>
      <c r="BE20" s="241">
        <f t="shared" si="1"/>
        <v>12342</v>
      </c>
      <c r="BF20" s="241">
        <f t="shared" si="1"/>
        <v>8542</v>
      </c>
      <c r="BG20" s="241">
        <f t="shared" si="1"/>
        <v>7983</v>
      </c>
      <c r="BH20" s="241">
        <f t="shared" si="1"/>
        <v>8603</v>
      </c>
      <c r="BI20" s="241">
        <f t="shared" si="1"/>
        <v>11592</v>
      </c>
      <c r="BJ20" s="241">
        <f t="shared" ref="BJ20:BO20" si="2">SUM(BJ4:BJ19)</f>
        <v>10023</v>
      </c>
      <c r="BK20" s="241">
        <f t="shared" si="2"/>
        <v>12712</v>
      </c>
      <c r="BL20" s="241">
        <f t="shared" si="2"/>
        <v>8030</v>
      </c>
      <c r="BM20" s="241">
        <f t="shared" si="2"/>
        <v>13459</v>
      </c>
      <c r="BN20" s="241">
        <f t="shared" si="2"/>
        <v>12796</v>
      </c>
      <c r="BO20" s="241">
        <f t="shared" si="2"/>
        <v>8041</v>
      </c>
      <c r="BP20" s="241">
        <f t="shared" ref="BP20:CA20" si="3">SUM(BP4:BP19)</f>
        <v>10356</v>
      </c>
      <c r="BQ20" s="241">
        <f t="shared" si="3"/>
        <v>9983</v>
      </c>
      <c r="BR20" s="241">
        <f t="shared" si="3"/>
        <v>0</v>
      </c>
      <c r="BS20" s="241">
        <f t="shared" si="3"/>
        <v>0</v>
      </c>
      <c r="BT20" s="241">
        <f t="shared" si="3"/>
        <v>0</v>
      </c>
      <c r="BU20" s="241">
        <f t="shared" si="3"/>
        <v>0</v>
      </c>
      <c r="BV20" s="241">
        <f t="shared" si="3"/>
        <v>0</v>
      </c>
      <c r="BW20" s="241">
        <f t="shared" si="3"/>
        <v>0</v>
      </c>
      <c r="BX20" s="241">
        <f t="shared" si="3"/>
        <v>0</v>
      </c>
      <c r="BY20" s="241">
        <f t="shared" si="3"/>
        <v>0</v>
      </c>
      <c r="BZ20" s="241">
        <f t="shared" si="3"/>
        <v>0</v>
      </c>
      <c r="CA20" s="241">
        <f t="shared" si="3"/>
        <v>0</v>
      </c>
    </row>
    <row r="21" spans="1:172" x14ac:dyDescent="0.3">
      <c r="AU21" s="225" t="s">
        <v>1150</v>
      </c>
    </row>
    <row r="22" spans="1:172" s="242" customFormat="1" ht="19.5" thickBot="1" x14ac:dyDescent="0.35">
      <c r="A22" s="223" t="s">
        <v>1318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3"/>
      <c r="BE22" s="223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3"/>
      <c r="BQ22" s="223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</row>
    <row r="23" spans="1:172" s="242" customFormat="1" ht="19.5" thickTop="1" x14ac:dyDescent="0.3">
      <c r="A23" s="225"/>
      <c r="B23" s="228"/>
      <c r="C23" s="228"/>
      <c r="D23" s="228"/>
      <c r="E23" s="228"/>
      <c r="F23" s="228"/>
      <c r="G23" s="228"/>
      <c r="H23" s="229" t="s">
        <v>1326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 t="s">
        <v>1245</v>
      </c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43" t="s">
        <v>1137</v>
      </c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340" t="s">
        <v>1189</v>
      </c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232" t="s">
        <v>620</v>
      </c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44" t="s">
        <v>196</v>
      </c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</row>
    <row r="24" spans="1:172" s="242" customFormat="1" x14ac:dyDescent="0.3">
      <c r="A24" s="225"/>
      <c r="B24" s="233" t="s">
        <v>1199</v>
      </c>
      <c r="C24" s="233" t="s">
        <v>1343</v>
      </c>
      <c r="D24" s="233" t="s">
        <v>1347</v>
      </c>
      <c r="E24" s="233" t="s">
        <v>1346</v>
      </c>
      <c r="F24" s="233" t="s">
        <v>1345</v>
      </c>
      <c r="G24" s="234" t="s">
        <v>1460</v>
      </c>
      <c r="H24" s="235" t="s">
        <v>1203</v>
      </c>
      <c r="I24" s="235" t="s">
        <v>1453</v>
      </c>
      <c r="J24" s="235" t="s">
        <v>1452</v>
      </c>
      <c r="K24" s="235" t="s">
        <v>1451</v>
      </c>
      <c r="L24" s="235" t="s">
        <v>1450</v>
      </c>
      <c r="M24" s="235" t="s">
        <v>1448</v>
      </c>
      <c r="N24" s="235" t="s">
        <v>1199</v>
      </c>
      <c r="O24" s="235" t="s">
        <v>1343</v>
      </c>
      <c r="P24" s="235" t="s">
        <v>1347</v>
      </c>
      <c r="Q24" s="235" t="s">
        <v>1346</v>
      </c>
      <c r="R24" s="235" t="s">
        <v>1345</v>
      </c>
      <c r="S24" s="235" t="s">
        <v>1460</v>
      </c>
      <c r="T24" s="236" t="s">
        <v>1203</v>
      </c>
      <c r="U24" s="236" t="s">
        <v>1453</v>
      </c>
      <c r="V24" s="236" t="s">
        <v>1452</v>
      </c>
      <c r="W24" s="236" t="s">
        <v>1451</v>
      </c>
      <c r="X24" s="236" t="s">
        <v>1450</v>
      </c>
      <c r="Y24" s="236" t="s">
        <v>1448</v>
      </c>
      <c r="Z24" s="236" t="s">
        <v>1199</v>
      </c>
      <c r="AA24" s="236" t="s">
        <v>1343</v>
      </c>
      <c r="AB24" s="236" t="s">
        <v>1347</v>
      </c>
      <c r="AC24" s="236" t="s">
        <v>1346</v>
      </c>
      <c r="AD24" s="236" t="s">
        <v>1345</v>
      </c>
      <c r="AE24" s="236" t="s">
        <v>1460</v>
      </c>
      <c r="AF24" s="245" t="s">
        <v>1203</v>
      </c>
      <c r="AG24" s="245" t="s">
        <v>1453</v>
      </c>
      <c r="AH24" s="245" t="s">
        <v>1452</v>
      </c>
      <c r="AI24" s="245" t="s">
        <v>1451</v>
      </c>
      <c r="AJ24" s="245" t="s">
        <v>1450</v>
      </c>
      <c r="AK24" s="245" t="s">
        <v>1448</v>
      </c>
      <c r="AL24" s="245" t="s">
        <v>1199</v>
      </c>
      <c r="AM24" s="245" t="s">
        <v>1343</v>
      </c>
      <c r="AN24" s="245" t="s">
        <v>1347</v>
      </c>
      <c r="AO24" s="245" t="s">
        <v>1346</v>
      </c>
      <c r="AP24" s="245" t="s">
        <v>1345</v>
      </c>
      <c r="AQ24" s="245" t="s">
        <v>1460</v>
      </c>
      <c r="AR24" s="339" t="s">
        <v>1203</v>
      </c>
      <c r="AS24" s="339" t="s">
        <v>1453</v>
      </c>
      <c r="AT24" s="339" t="s">
        <v>1452</v>
      </c>
      <c r="AU24" s="339" t="s">
        <v>1451</v>
      </c>
      <c r="AV24" s="339" t="s">
        <v>1450</v>
      </c>
      <c r="AW24" s="339" t="s">
        <v>1448</v>
      </c>
      <c r="AX24" s="339" t="s">
        <v>1199</v>
      </c>
      <c r="AY24" s="339" t="s">
        <v>1343</v>
      </c>
      <c r="AZ24" s="339" t="s">
        <v>1347</v>
      </c>
      <c r="BA24" s="339" t="s">
        <v>1346</v>
      </c>
      <c r="BB24" s="339" t="s">
        <v>1345</v>
      </c>
      <c r="BC24" s="339" t="s">
        <v>1460</v>
      </c>
      <c r="BD24" s="236" t="s">
        <v>1203</v>
      </c>
      <c r="BE24" s="236" t="s">
        <v>1453</v>
      </c>
      <c r="BF24" s="236" t="s">
        <v>1452</v>
      </c>
      <c r="BG24" s="236" t="s">
        <v>1451</v>
      </c>
      <c r="BH24" s="236" t="s">
        <v>1450</v>
      </c>
      <c r="BI24" s="236" t="s">
        <v>1448</v>
      </c>
      <c r="BJ24" s="236" t="s">
        <v>1199</v>
      </c>
      <c r="BK24" s="236" t="s">
        <v>1343</v>
      </c>
      <c r="BL24" s="236" t="s">
        <v>1347</v>
      </c>
      <c r="BM24" s="236" t="s">
        <v>1346</v>
      </c>
      <c r="BN24" s="236" t="s">
        <v>1345</v>
      </c>
      <c r="BO24" s="236" t="s">
        <v>1460</v>
      </c>
      <c r="BP24" s="771" t="s">
        <v>1203</v>
      </c>
      <c r="BQ24" s="771" t="s">
        <v>1453</v>
      </c>
      <c r="BR24" s="771" t="s">
        <v>1452</v>
      </c>
      <c r="BS24" s="771" t="s">
        <v>1451</v>
      </c>
      <c r="BT24" s="771" t="s">
        <v>1450</v>
      </c>
      <c r="BU24" s="771" t="s">
        <v>1448</v>
      </c>
      <c r="BV24" s="771" t="s">
        <v>1199</v>
      </c>
      <c r="BW24" s="771" t="s">
        <v>1343</v>
      </c>
      <c r="BX24" s="771" t="s">
        <v>1347</v>
      </c>
      <c r="BY24" s="771" t="s">
        <v>1346</v>
      </c>
      <c r="BZ24" s="771" t="s">
        <v>1345</v>
      </c>
      <c r="CA24" s="771" t="s">
        <v>1460</v>
      </c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</row>
    <row r="25" spans="1:172" s="242" customFormat="1" x14ac:dyDescent="0.3">
      <c r="A25" s="237" t="s">
        <v>1404</v>
      </c>
      <c r="B25" s="237">
        <v>6</v>
      </c>
      <c r="C25" s="237">
        <f t="shared" ref="C25:AH25" si="4">SUM(B25,C4)</f>
        <v>195</v>
      </c>
      <c r="D25" s="237">
        <f t="shared" si="4"/>
        <v>317</v>
      </c>
      <c r="E25" s="237">
        <f t="shared" si="4"/>
        <v>477</v>
      </c>
      <c r="F25" s="237">
        <f t="shared" si="4"/>
        <v>656</v>
      </c>
      <c r="G25" s="237">
        <f t="shared" si="4"/>
        <v>893</v>
      </c>
      <c r="H25" s="237">
        <f t="shared" si="4"/>
        <v>1230</v>
      </c>
      <c r="I25" s="237">
        <f t="shared" si="4"/>
        <v>1466</v>
      </c>
      <c r="J25" s="237">
        <f t="shared" si="4"/>
        <v>1723</v>
      </c>
      <c r="K25" s="237">
        <f t="shared" si="4"/>
        <v>1943</v>
      </c>
      <c r="L25" s="237">
        <f t="shared" si="4"/>
        <v>2036</v>
      </c>
      <c r="M25" s="237">
        <f t="shared" si="4"/>
        <v>2339</v>
      </c>
      <c r="N25" s="237">
        <f t="shared" si="4"/>
        <v>2649</v>
      </c>
      <c r="O25" s="237">
        <f t="shared" si="4"/>
        <v>2840</v>
      </c>
      <c r="P25" s="237">
        <f t="shared" si="4"/>
        <v>3182</v>
      </c>
      <c r="Q25" s="237">
        <f t="shared" si="4"/>
        <v>3412</v>
      </c>
      <c r="R25" s="237">
        <f t="shared" si="4"/>
        <v>3581</v>
      </c>
      <c r="S25" s="237">
        <f t="shared" si="4"/>
        <v>3772</v>
      </c>
      <c r="T25" s="238">
        <f t="shared" si="4"/>
        <v>4136</v>
      </c>
      <c r="U25" s="238">
        <f t="shared" si="4"/>
        <v>4564</v>
      </c>
      <c r="V25" s="238">
        <f t="shared" si="4"/>
        <v>4871</v>
      </c>
      <c r="W25" s="238">
        <f t="shared" si="4"/>
        <v>5201</v>
      </c>
      <c r="X25" s="238">
        <f t="shared" si="4"/>
        <v>5396</v>
      </c>
      <c r="Y25" s="238">
        <f t="shared" si="4"/>
        <v>5575</v>
      </c>
      <c r="Z25" s="238">
        <f t="shared" si="4"/>
        <v>6177</v>
      </c>
      <c r="AA25" s="238">
        <f t="shared" si="4"/>
        <v>6433</v>
      </c>
      <c r="AB25" s="238">
        <f t="shared" si="4"/>
        <v>6699</v>
      </c>
      <c r="AC25" s="238">
        <f t="shared" si="4"/>
        <v>6848</v>
      </c>
      <c r="AD25" s="238">
        <f t="shared" si="4"/>
        <v>7005</v>
      </c>
      <c r="AE25" s="238">
        <f t="shared" si="4"/>
        <v>7145</v>
      </c>
      <c r="AF25" s="238">
        <f t="shared" si="4"/>
        <v>7291</v>
      </c>
      <c r="AG25" s="238">
        <f t="shared" si="4"/>
        <v>7455</v>
      </c>
      <c r="AH25" s="238">
        <f t="shared" si="4"/>
        <v>7588</v>
      </c>
      <c r="AI25" s="238">
        <f t="shared" ref="AI25:BQ25" si="5">SUM(AH25,AI4)</f>
        <v>7717</v>
      </c>
      <c r="AJ25" s="238">
        <f t="shared" si="5"/>
        <v>8010</v>
      </c>
      <c r="AK25" s="238">
        <f t="shared" si="5"/>
        <v>8258</v>
      </c>
      <c r="AL25" s="238">
        <f t="shared" si="5"/>
        <v>8459</v>
      </c>
      <c r="AM25" s="238">
        <f t="shared" si="5"/>
        <v>8728</v>
      </c>
      <c r="AN25" s="238">
        <f t="shared" si="5"/>
        <v>8881</v>
      </c>
      <c r="AO25" s="238">
        <f t="shared" si="5"/>
        <v>9008</v>
      </c>
      <c r="AP25" s="238">
        <f t="shared" si="5"/>
        <v>9091</v>
      </c>
      <c r="AQ25" s="238">
        <f t="shared" si="5"/>
        <v>9174</v>
      </c>
      <c r="AR25" s="238">
        <f t="shared" si="5"/>
        <v>9241</v>
      </c>
      <c r="AS25" s="238">
        <f t="shared" si="5"/>
        <v>9306</v>
      </c>
      <c r="AT25" s="238">
        <f t="shared" si="5"/>
        <v>9386</v>
      </c>
      <c r="AU25" s="238">
        <f t="shared" si="5"/>
        <v>9434</v>
      </c>
      <c r="AV25" s="238">
        <f t="shared" si="5"/>
        <v>9470</v>
      </c>
      <c r="AW25" s="238">
        <f t="shared" si="5"/>
        <v>9509</v>
      </c>
      <c r="AX25" s="238">
        <f t="shared" si="5"/>
        <v>9551</v>
      </c>
      <c r="AY25" s="238">
        <f t="shared" si="5"/>
        <v>9600</v>
      </c>
      <c r="AZ25" s="238">
        <f t="shared" si="5"/>
        <v>9647</v>
      </c>
      <c r="BA25" s="238">
        <f t="shared" si="5"/>
        <v>10138</v>
      </c>
      <c r="BB25" s="238">
        <f t="shared" si="5"/>
        <v>10168</v>
      </c>
      <c r="BC25" s="238">
        <f t="shared" si="5"/>
        <v>10202</v>
      </c>
      <c r="BD25" s="238">
        <f t="shared" si="5"/>
        <v>10241</v>
      </c>
      <c r="BE25" s="238">
        <f t="shared" si="5"/>
        <v>10279</v>
      </c>
      <c r="BF25" s="238">
        <f t="shared" si="5"/>
        <v>10303</v>
      </c>
      <c r="BG25" s="238">
        <f t="shared" si="5"/>
        <v>10342</v>
      </c>
      <c r="BH25" s="238">
        <f t="shared" si="5"/>
        <v>10410</v>
      </c>
      <c r="BI25" s="238">
        <f t="shared" si="5"/>
        <v>10516</v>
      </c>
      <c r="BJ25" s="238">
        <f t="shared" si="5"/>
        <v>10593</v>
      </c>
      <c r="BK25" s="238">
        <f t="shared" si="5"/>
        <v>10698</v>
      </c>
      <c r="BL25" s="238">
        <f t="shared" si="5"/>
        <v>11021</v>
      </c>
      <c r="BM25" s="238">
        <f t="shared" si="5"/>
        <v>12526</v>
      </c>
      <c r="BN25" s="238">
        <f t="shared" si="5"/>
        <v>12563</v>
      </c>
      <c r="BO25" s="238">
        <f t="shared" si="5"/>
        <v>12602</v>
      </c>
      <c r="BP25" s="238">
        <f t="shared" si="5"/>
        <v>12635</v>
      </c>
      <c r="BQ25" s="238">
        <f t="shared" si="5"/>
        <v>12665</v>
      </c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</row>
    <row r="26" spans="1:172" s="242" customFormat="1" hidden="1" x14ac:dyDescent="0.3">
      <c r="A26" s="237" t="s">
        <v>1192</v>
      </c>
      <c r="B26" s="237">
        <v>3</v>
      </c>
      <c r="C26" s="237">
        <v>16</v>
      </c>
      <c r="D26" s="237">
        <f t="shared" ref="D26:AI26" si="6">SUM(C26,D5)</f>
        <v>16</v>
      </c>
      <c r="E26" s="237">
        <f t="shared" si="6"/>
        <v>16</v>
      </c>
      <c r="F26" s="237">
        <f t="shared" si="6"/>
        <v>512</v>
      </c>
      <c r="G26" s="237">
        <f t="shared" si="6"/>
        <v>877</v>
      </c>
      <c r="H26" s="237">
        <f t="shared" si="6"/>
        <v>997</v>
      </c>
      <c r="I26" s="237">
        <f t="shared" si="6"/>
        <v>1103</v>
      </c>
      <c r="J26" s="237">
        <f t="shared" si="6"/>
        <v>1329</v>
      </c>
      <c r="K26" s="237">
        <f t="shared" si="6"/>
        <v>1488</v>
      </c>
      <c r="L26" s="237">
        <f t="shared" si="6"/>
        <v>1580</v>
      </c>
      <c r="M26" s="237">
        <f t="shared" si="6"/>
        <v>1677</v>
      </c>
      <c r="N26" s="237">
        <f t="shared" si="6"/>
        <v>1751</v>
      </c>
      <c r="O26" s="237">
        <f t="shared" si="6"/>
        <v>1805</v>
      </c>
      <c r="P26" s="237">
        <f t="shared" si="6"/>
        <v>1888</v>
      </c>
      <c r="Q26" s="237">
        <f t="shared" si="6"/>
        <v>1935</v>
      </c>
      <c r="R26" s="237">
        <f t="shared" si="6"/>
        <v>1987</v>
      </c>
      <c r="S26" s="237">
        <f t="shared" si="6"/>
        <v>2044</v>
      </c>
      <c r="T26" s="238">
        <f t="shared" si="6"/>
        <v>2122</v>
      </c>
      <c r="U26" s="238">
        <f t="shared" si="6"/>
        <v>2173</v>
      </c>
      <c r="V26" s="238">
        <f t="shared" si="6"/>
        <v>2218</v>
      </c>
      <c r="W26" s="238">
        <f t="shared" si="6"/>
        <v>2290</v>
      </c>
      <c r="X26" s="238">
        <f t="shared" si="6"/>
        <v>2347</v>
      </c>
      <c r="Y26" s="238">
        <f t="shared" si="6"/>
        <v>2398</v>
      </c>
      <c r="Z26" s="238">
        <f t="shared" si="6"/>
        <v>2468</v>
      </c>
      <c r="AA26" s="238">
        <f t="shared" si="6"/>
        <v>2505</v>
      </c>
      <c r="AB26" s="238">
        <f t="shared" si="6"/>
        <v>2552</v>
      </c>
      <c r="AC26" s="238">
        <f t="shared" si="6"/>
        <v>2595</v>
      </c>
      <c r="AD26" s="238">
        <f t="shared" si="6"/>
        <v>2632</v>
      </c>
      <c r="AE26" s="238">
        <f t="shared" si="6"/>
        <v>2666</v>
      </c>
      <c r="AF26" s="238">
        <f t="shared" si="6"/>
        <v>2741</v>
      </c>
      <c r="AG26" s="238">
        <f t="shared" si="6"/>
        <v>2822</v>
      </c>
      <c r="AH26" s="238">
        <f t="shared" si="6"/>
        <v>2865</v>
      </c>
      <c r="AI26" s="238">
        <f t="shared" si="6"/>
        <v>2928</v>
      </c>
      <c r="AJ26" s="238">
        <f t="shared" ref="AJ26:BQ26" si="7">SUM(AI26,AJ5)</f>
        <v>2985</v>
      </c>
      <c r="AK26" s="238">
        <f t="shared" si="7"/>
        <v>3031</v>
      </c>
      <c r="AL26" s="238">
        <f t="shared" si="7"/>
        <v>3112</v>
      </c>
      <c r="AM26" s="238">
        <f t="shared" si="7"/>
        <v>3147</v>
      </c>
      <c r="AN26" s="238">
        <f t="shared" si="7"/>
        <v>3185</v>
      </c>
      <c r="AO26" s="238">
        <f t="shared" si="7"/>
        <v>3226</v>
      </c>
      <c r="AP26" s="238">
        <f t="shared" si="7"/>
        <v>3254</v>
      </c>
      <c r="AQ26" s="238">
        <f t="shared" si="7"/>
        <v>3287</v>
      </c>
      <c r="AR26" s="238">
        <f t="shared" si="7"/>
        <v>3312</v>
      </c>
      <c r="AS26" s="238">
        <f t="shared" si="7"/>
        <v>3312</v>
      </c>
      <c r="AT26" s="238">
        <f t="shared" si="7"/>
        <v>3312</v>
      </c>
      <c r="AU26" s="238">
        <f t="shared" si="7"/>
        <v>3312</v>
      </c>
      <c r="AV26" s="238">
        <f t="shared" si="7"/>
        <v>3312</v>
      </c>
      <c r="AW26" s="238">
        <f t="shared" si="7"/>
        <v>3312</v>
      </c>
      <c r="AX26" s="238">
        <f t="shared" si="7"/>
        <v>3312</v>
      </c>
      <c r="AY26" s="238">
        <f t="shared" si="7"/>
        <v>3312</v>
      </c>
      <c r="AZ26" s="238">
        <f t="shared" si="7"/>
        <v>3312</v>
      </c>
      <c r="BA26" s="238">
        <f t="shared" si="7"/>
        <v>3312</v>
      </c>
      <c r="BB26" s="238">
        <f t="shared" si="7"/>
        <v>3312</v>
      </c>
      <c r="BC26" s="238">
        <f t="shared" si="7"/>
        <v>3312</v>
      </c>
      <c r="BD26" s="238">
        <f t="shared" si="7"/>
        <v>3312</v>
      </c>
      <c r="BE26" s="238">
        <f t="shared" si="7"/>
        <v>3312</v>
      </c>
      <c r="BF26" s="238">
        <f t="shared" si="7"/>
        <v>3312</v>
      </c>
      <c r="BG26" s="238">
        <f t="shared" si="7"/>
        <v>3312</v>
      </c>
      <c r="BH26" s="238">
        <f t="shared" si="7"/>
        <v>3312</v>
      </c>
      <c r="BI26" s="238">
        <f t="shared" si="7"/>
        <v>3312</v>
      </c>
      <c r="BJ26" s="238">
        <f t="shared" si="7"/>
        <v>3312</v>
      </c>
      <c r="BK26" s="238">
        <f t="shared" si="7"/>
        <v>3312</v>
      </c>
      <c r="BL26" s="238">
        <f t="shared" si="7"/>
        <v>3312</v>
      </c>
      <c r="BM26" s="238">
        <f t="shared" si="7"/>
        <v>3312</v>
      </c>
      <c r="BN26" s="238">
        <f t="shared" si="7"/>
        <v>3312</v>
      </c>
      <c r="BO26" s="238">
        <f t="shared" si="7"/>
        <v>3312</v>
      </c>
      <c r="BP26" s="238">
        <f t="shared" si="7"/>
        <v>3312</v>
      </c>
      <c r="BQ26" s="238">
        <f t="shared" si="7"/>
        <v>3312</v>
      </c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</row>
    <row r="27" spans="1:172" s="242" customFormat="1" x14ac:dyDescent="0.3">
      <c r="A27" s="237" t="s">
        <v>1114</v>
      </c>
      <c r="B27" s="237"/>
      <c r="C27" s="237">
        <v>455</v>
      </c>
      <c r="D27" s="237">
        <f>SUM(C27,D4)</f>
        <v>577</v>
      </c>
      <c r="E27" s="237">
        <f t="shared" ref="E27:AJ27" si="8">SUM(D27,E6)</f>
        <v>8750</v>
      </c>
      <c r="F27" s="237">
        <f t="shared" si="8"/>
        <v>33060</v>
      </c>
      <c r="G27" s="237">
        <f t="shared" si="8"/>
        <v>37673</v>
      </c>
      <c r="H27" s="237">
        <f t="shared" si="8"/>
        <v>42229</v>
      </c>
      <c r="I27" s="237">
        <f t="shared" si="8"/>
        <v>48302</v>
      </c>
      <c r="J27" s="237">
        <f t="shared" si="8"/>
        <v>54237</v>
      </c>
      <c r="K27" s="237">
        <f t="shared" si="8"/>
        <v>64584</v>
      </c>
      <c r="L27" s="237">
        <f t="shared" si="8"/>
        <v>70661</v>
      </c>
      <c r="M27" s="237">
        <f t="shared" si="8"/>
        <v>78523</v>
      </c>
      <c r="N27" s="237">
        <f t="shared" si="8"/>
        <v>102791</v>
      </c>
      <c r="O27" s="237">
        <f t="shared" si="8"/>
        <v>109118</v>
      </c>
      <c r="P27" s="237">
        <f t="shared" si="8"/>
        <v>114216</v>
      </c>
      <c r="Q27" s="237">
        <f t="shared" si="8"/>
        <v>125877</v>
      </c>
      <c r="R27" s="237">
        <f t="shared" si="8"/>
        <v>141056</v>
      </c>
      <c r="S27" s="237">
        <f t="shared" si="8"/>
        <v>149275</v>
      </c>
      <c r="T27" s="238">
        <f t="shared" si="8"/>
        <v>154839</v>
      </c>
      <c r="U27" s="238">
        <f t="shared" si="8"/>
        <v>165113</v>
      </c>
      <c r="V27" s="238">
        <f t="shared" si="8"/>
        <v>174923</v>
      </c>
      <c r="W27" s="238">
        <f t="shared" si="8"/>
        <v>184360</v>
      </c>
      <c r="X27" s="238">
        <f t="shared" si="8"/>
        <v>192099</v>
      </c>
      <c r="Y27" s="238">
        <f t="shared" si="8"/>
        <v>199690</v>
      </c>
      <c r="Z27" s="238">
        <f t="shared" si="8"/>
        <v>208868</v>
      </c>
      <c r="AA27" s="238">
        <f t="shared" si="8"/>
        <v>217147</v>
      </c>
      <c r="AB27" s="238">
        <f t="shared" si="8"/>
        <v>228711</v>
      </c>
      <c r="AC27" s="238">
        <f t="shared" si="8"/>
        <v>240051</v>
      </c>
      <c r="AD27" s="238">
        <f t="shared" si="8"/>
        <v>246339</v>
      </c>
      <c r="AE27" s="238">
        <f t="shared" si="8"/>
        <v>251691</v>
      </c>
      <c r="AF27" s="238">
        <f t="shared" si="8"/>
        <v>258557</v>
      </c>
      <c r="AG27" s="238">
        <f t="shared" si="8"/>
        <v>266280</v>
      </c>
      <c r="AH27" s="238">
        <f t="shared" si="8"/>
        <v>274035</v>
      </c>
      <c r="AI27" s="238">
        <f t="shared" si="8"/>
        <v>280428</v>
      </c>
      <c r="AJ27" s="238">
        <f t="shared" si="8"/>
        <v>290438</v>
      </c>
      <c r="AK27" s="238">
        <f t="shared" ref="AK27:BQ27" si="9">SUM(AJ27,AK6)</f>
        <v>298803</v>
      </c>
      <c r="AL27" s="238">
        <f t="shared" si="9"/>
        <v>307731</v>
      </c>
      <c r="AM27" s="238">
        <f t="shared" si="9"/>
        <v>313090</v>
      </c>
      <c r="AN27" s="238">
        <f t="shared" si="9"/>
        <v>322785</v>
      </c>
      <c r="AO27" s="238">
        <f t="shared" si="9"/>
        <v>331394</v>
      </c>
      <c r="AP27" s="238">
        <f t="shared" si="9"/>
        <v>336131</v>
      </c>
      <c r="AQ27" s="238">
        <f t="shared" si="9"/>
        <v>340739</v>
      </c>
      <c r="AR27" s="238">
        <f t="shared" si="9"/>
        <v>345087</v>
      </c>
      <c r="AS27" s="238">
        <f t="shared" si="9"/>
        <v>349902</v>
      </c>
      <c r="AT27" s="238">
        <f t="shared" si="9"/>
        <v>357618</v>
      </c>
      <c r="AU27" s="238">
        <f t="shared" si="9"/>
        <v>365124</v>
      </c>
      <c r="AV27" s="238">
        <f t="shared" si="9"/>
        <v>371129</v>
      </c>
      <c r="AW27" s="238">
        <f t="shared" si="9"/>
        <v>377031</v>
      </c>
      <c r="AX27" s="238">
        <f t="shared" si="9"/>
        <v>383543</v>
      </c>
      <c r="AY27" s="238">
        <f t="shared" si="9"/>
        <v>390719</v>
      </c>
      <c r="AZ27" s="238">
        <f t="shared" si="9"/>
        <v>395228</v>
      </c>
      <c r="BA27" s="238">
        <f t="shared" si="9"/>
        <v>400085</v>
      </c>
      <c r="BB27" s="238">
        <f t="shared" si="9"/>
        <v>407463</v>
      </c>
      <c r="BC27" s="238">
        <f t="shared" si="9"/>
        <v>410928</v>
      </c>
      <c r="BD27" s="238">
        <f t="shared" si="9"/>
        <v>416712</v>
      </c>
      <c r="BE27" s="238">
        <f t="shared" si="9"/>
        <v>420735</v>
      </c>
      <c r="BF27" s="238">
        <f t="shared" si="9"/>
        <v>424333</v>
      </c>
      <c r="BG27" s="238">
        <f t="shared" si="9"/>
        <v>427424</v>
      </c>
      <c r="BH27" s="238">
        <f t="shared" si="9"/>
        <v>430864</v>
      </c>
      <c r="BI27" s="238">
        <f t="shared" si="9"/>
        <v>434290</v>
      </c>
      <c r="BJ27" s="238">
        <f t="shared" si="9"/>
        <v>437527</v>
      </c>
      <c r="BK27" s="238">
        <f t="shared" si="9"/>
        <v>439867</v>
      </c>
      <c r="BL27" s="238">
        <f t="shared" si="9"/>
        <v>441955</v>
      </c>
      <c r="BM27" s="238">
        <f t="shared" si="9"/>
        <v>443909</v>
      </c>
      <c r="BN27" s="238">
        <f t="shared" si="9"/>
        <v>447003</v>
      </c>
      <c r="BO27" s="238">
        <f t="shared" si="9"/>
        <v>449422</v>
      </c>
      <c r="BP27" s="238">
        <f t="shared" si="9"/>
        <v>452351</v>
      </c>
      <c r="BQ27" s="238">
        <f t="shared" si="9"/>
        <v>455501</v>
      </c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</row>
    <row r="28" spans="1:172" s="242" customFormat="1" x14ac:dyDescent="0.3">
      <c r="A28" s="237" t="s">
        <v>1283</v>
      </c>
      <c r="B28" s="237"/>
      <c r="C28" s="237"/>
      <c r="D28" s="237"/>
      <c r="E28" s="237">
        <f t="shared" ref="E28:AJ28" si="10">SUM(D28,E7)</f>
        <v>1096</v>
      </c>
      <c r="F28" s="237">
        <f t="shared" si="10"/>
        <v>3461</v>
      </c>
      <c r="G28" s="237">
        <f t="shared" si="10"/>
        <v>6070</v>
      </c>
      <c r="H28" s="237">
        <f t="shared" si="10"/>
        <v>33204</v>
      </c>
      <c r="I28" s="237">
        <f t="shared" si="10"/>
        <v>38958</v>
      </c>
      <c r="J28" s="237">
        <f t="shared" si="10"/>
        <v>43880</v>
      </c>
      <c r="K28" s="237">
        <f t="shared" si="10"/>
        <v>48867</v>
      </c>
      <c r="L28" s="237">
        <f t="shared" si="10"/>
        <v>53334</v>
      </c>
      <c r="M28" s="237">
        <f t="shared" si="10"/>
        <v>58283</v>
      </c>
      <c r="N28" s="237">
        <f t="shared" si="10"/>
        <v>63403</v>
      </c>
      <c r="O28" s="237">
        <f t="shared" si="10"/>
        <v>67736</v>
      </c>
      <c r="P28" s="237">
        <f t="shared" si="10"/>
        <v>70563</v>
      </c>
      <c r="Q28" s="237">
        <f t="shared" si="10"/>
        <v>73504</v>
      </c>
      <c r="R28" s="237">
        <f t="shared" si="10"/>
        <v>78611</v>
      </c>
      <c r="S28" s="237">
        <f t="shared" si="10"/>
        <v>82221</v>
      </c>
      <c r="T28" s="238">
        <f t="shared" si="10"/>
        <v>86651</v>
      </c>
      <c r="U28" s="238">
        <f t="shared" si="10"/>
        <v>92045</v>
      </c>
      <c r="V28" s="238">
        <f t="shared" si="10"/>
        <v>98552</v>
      </c>
      <c r="W28" s="238">
        <f t="shared" si="10"/>
        <v>103943</v>
      </c>
      <c r="X28" s="238">
        <f t="shared" si="10"/>
        <v>109074</v>
      </c>
      <c r="Y28" s="238">
        <f t="shared" si="10"/>
        <v>113614</v>
      </c>
      <c r="Z28" s="238">
        <f t="shared" si="10"/>
        <v>118427</v>
      </c>
      <c r="AA28" s="238">
        <f t="shared" si="10"/>
        <v>122982</v>
      </c>
      <c r="AB28" s="238">
        <f t="shared" si="10"/>
        <v>127144</v>
      </c>
      <c r="AC28" s="238">
        <f t="shared" si="10"/>
        <v>140495</v>
      </c>
      <c r="AD28" s="238">
        <f t="shared" si="10"/>
        <v>158974</v>
      </c>
      <c r="AE28" s="238">
        <f t="shared" si="10"/>
        <v>168226</v>
      </c>
      <c r="AF28" s="238">
        <f t="shared" si="10"/>
        <v>174355</v>
      </c>
      <c r="AG28" s="238">
        <f t="shared" si="10"/>
        <v>181203</v>
      </c>
      <c r="AH28" s="238">
        <f t="shared" si="10"/>
        <v>186878</v>
      </c>
      <c r="AI28" s="238">
        <f t="shared" si="10"/>
        <v>190799</v>
      </c>
      <c r="AJ28" s="238">
        <f t="shared" si="10"/>
        <v>196859</v>
      </c>
      <c r="AK28" s="238">
        <f t="shared" ref="AK28:BQ28" si="11">SUM(AJ28,AK7)</f>
        <v>200647</v>
      </c>
      <c r="AL28" s="238">
        <f t="shared" si="11"/>
        <v>205168</v>
      </c>
      <c r="AM28" s="238">
        <f t="shared" si="11"/>
        <v>209783</v>
      </c>
      <c r="AN28" s="238">
        <f t="shared" si="11"/>
        <v>213451</v>
      </c>
      <c r="AO28" s="238">
        <f t="shared" si="11"/>
        <v>216862</v>
      </c>
      <c r="AP28" s="238">
        <f t="shared" si="11"/>
        <v>220324</v>
      </c>
      <c r="AQ28" s="238">
        <f t="shared" si="11"/>
        <v>223673</v>
      </c>
      <c r="AR28" s="238">
        <f t="shared" si="11"/>
        <v>226258</v>
      </c>
      <c r="AS28" s="238">
        <f t="shared" si="11"/>
        <v>230400</v>
      </c>
      <c r="AT28" s="238">
        <f t="shared" si="11"/>
        <v>233560</v>
      </c>
      <c r="AU28" s="238">
        <f t="shared" si="11"/>
        <v>236391</v>
      </c>
      <c r="AV28" s="238">
        <f t="shared" si="11"/>
        <v>239701</v>
      </c>
      <c r="AW28" s="238">
        <f t="shared" si="11"/>
        <v>242376</v>
      </c>
      <c r="AX28" s="238">
        <f t="shared" si="11"/>
        <v>246387</v>
      </c>
      <c r="AY28" s="238">
        <f t="shared" si="11"/>
        <v>249261</v>
      </c>
      <c r="AZ28" s="238">
        <f t="shared" si="11"/>
        <v>251743</v>
      </c>
      <c r="BA28" s="238">
        <f t="shared" si="11"/>
        <v>255233</v>
      </c>
      <c r="BB28" s="238">
        <f t="shared" si="11"/>
        <v>258025</v>
      </c>
      <c r="BC28" s="238">
        <f t="shared" si="11"/>
        <v>260443</v>
      </c>
      <c r="BD28" s="238">
        <f t="shared" si="11"/>
        <v>262609</v>
      </c>
      <c r="BE28" s="238">
        <f t="shared" si="11"/>
        <v>264604</v>
      </c>
      <c r="BF28" s="238">
        <f t="shared" si="11"/>
        <v>266816</v>
      </c>
      <c r="BG28" s="238">
        <f t="shared" si="11"/>
        <v>268944</v>
      </c>
      <c r="BH28" s="238">
        <f t="shared" si="11"/>
        <v>271382</v>
      </c>
      <c r="BI28" s="238">
        <f t="shared" si="11"/>
        <v>273898</v>
      </c>
      <c r="BJ28" s="238">
        <f t="shared" si="11"/>
        <v>275864</v>
      </c>
      <c r="BK28" s="238">
        <f t="shared" si="11"/>
        <v>279560</v>
      </c>
      <c r="BL28" s="238">
        <f t="shared" si="11"/>
        <v>281382</v>
      </c>
      <c r="BM28" s="238">
        <f t="shared" si="11"/>
        <v>287186</v>
      </c>
      <c r="BN28" s="238">
        <f t="shared" si="11"/>
        <v>294298</v>
      </c>
      <c r="BO28" s="238">
        <f t="shared" si="11"/>
        <v>297186</v>
      </c>
      <c r="BP28" s="238">
        <f t="shared" si="11"/>
        <v>300984</v>
      </c>
      <c r="BQ28" s="238">
        <f t="shared" si="11"/>
        <v>304364</v>
      </c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</row>
    <row r="29" spans="1:172" s="242" customFormat="1" x14ac:dyDescent="0.3">
      <c r="A29" s="237" t="s">
        <v>1240</v>
      </c>
      <c r="B29" s="237"/>
      <c r="C29" s="237"/>
      <c r="D29" s="237"/>
      <c r="E29" s="237"/>
      <c r="F29" s="237">
        <f t="shared" ref="F29:Y29" si="12">SUM(E29,F8)</f>
        <v>894</v>
      </c>
      <c r="G29" s="237">
        <f t="shared" si="12"/>
        <v>1508</v>
      </c>
      <c r="H29" s="237">
        <f t="shared" si="12"/>
        <v>2364</v>
      </c>
      <c r="I29" s="237">
        <f t="shared" si="12"/>
        <v>3170</v>
      </c>
      <c r="J29" s="237">
        <f t="shared" si="12"/>
        <v>3985</v>
      </c>
      <c r="K29" s="237">
        <f t="shared" si="12"/>
        <v>4495</v>
      </c>
      <c r="L29" s="237">
        <f t="shared" si="12"/>
        <v>4906</v>
      </c>
      <c r="M29" s="237">
        <f t="shared" si="12"/>
        <v>5279</v>
      </c>
      <c r="N29" s="237">
        <f t="shared" si="12"/>
        <v>5502</v>
      </c>
      <c r="O29" s="237">
        <f t="shared" si="12"/>
        <v>5666</v>
      </c>
      <c r="P29" s="237">
        <f t="shared" si="12"/>
        <v>5769</v>
      </c>
      <c r="Q29" s="237">
        <f t="shared" si="12"/>
        <v>5877</v>
      </c>
      <c r="R29" s="237">
        <f t="shared" si="12"/>
        <v>5969</v>
      </c>
      <c r="S29" s="237">
        <f t="shared" si="12"/>
        <v>6071</v>
      </c>
      <c r="T29" s="238">
        <f t="shared" si="12"/>
        <v>6197</v>
      </c>
      <c r="U29" s="238">
        <f t="shared" si="12"/>
        <v>6376</v>
      </c>
      <c r="V29" s="238">
        <f t="shared" si="12"/>
        <v>6515</v>
      </c>
      <c r="W29" s="238">
        <f t="shared" si="12"/>
        <v>6827</v>
      </c>
      <c r="X29" s="238">
        <f t="shared" si="12"/>
        <v>6962</v>
      </c>
      <c r="Y29" s="238">
        <f t="shared" si="12"/>
        <v>6995</v>
      </c>
      <c r="Z29" s="239">
        <v>6995</v>
      </c>
      <c r="AA29" s="238">
        <v>6995</v>
      </c>
      <c r="AB29" s="238">
        <f t="shared" ref="AB29:BQ29" si="13">SUM(AA29,AB8)</f>
        <v>7351</v>
      </c>
      <c r="AC29" s="238">
        <f t="shared" si="13"/>
        <v>7941</v>
      </c>
      <c r="AD29" s="238">
        <f t="shared" si="13"/>
        <v>8221</v>
      </c>
      <c r="AE29" s="238">
        <f t="shared" si="13"/>
        <v>8406</v>
      </c>
      <c r="AF29" s="238">
        <f t="shared" si="13"/>
        <v>8575</v>
      </c>
      <c r="AG29" s="238">
        <f t="shared" si="13"/>
        <v>8746</v>
      </c>
      <c r="AH29" s="238">
        <f t="shared" si="13"/>
        <v>8921</v>
      </c>
      <c r="AI29" s="238">
        <f t="shared" si="13"/>
        <v>9138</v>
      </c>
      <c r="AJ29" s="238">
        <f t="shared" si="13"/>
        <v>9330</v>
      </c>
      <c r="AK29" s="238">
        <f t="shared" si="13"/>
        <v>10091</v>
      </c>
      <c r="AL29" s="316">
        <f t="shared" si="13"/>
        <v>11980</v>
      </c>
      <c r="AM29" s="238">
        <f t="shared" si="13"/>
        <v>12702</v>
      </c>
      <c r="AN29" s="238">
        <f t="shared" si="13"/>
        <v>13045</v>
      </c>
      <c r="AO29" s="238">
        <f t="shared" si="13"/>
        <v>13947</v>
      </c>
      <c r="AP29" s="238">
        <f t="shared" si="13"/>
        <v>14239</v>
      </c>
      <c r="AQ29" s="238">
        <f t="shared" si="13"/>
        <v>14501</v>
      </c>
      <c r="AR29" s="238">
        <f t="shared" si="13"/>
        <v>14791</v>
      </c>
      <c r="AS29" s="238">
        <f t="shared" si="13"/>
        <v>15313</v>
      </c>
      <c r="AT29" s="238">
        <f t="shared" si="13"/>
        <v>15635</v>
      </c>
      <c r="AU29" s="238">
        <f t="shared" si="13"/>
        <v>15887</v>
      </c>
      <c r="AV29" s="238">
        <f t="shared" si="13"/>
        <v>16210</v>
      </c>
      <c r="AW29" s="238">
        <f t="shared" si="13"/>
        <v>16380</v>
      </c>
      <c r="AX29" s="238">
        <f t="shared" si="13"/>
        <v>16482</v>
      </c>
      <c r="AY29" s="238">
        <f t="shared" si="13"/>
        <v>16518</v>
      </c>
      <c r="AZ29" s="238">
        <f t="shared" si="13"/>
        <v>16518</v>
      </c>
      <c r="BA29" s="238">
        <f t="shared" si="13"/>
        <v>17633</v>
      </c>
      <c r="BB29" s="238">
        <f t="shared" si="13"/>
        <v>17865</v>
      </c>
      <c r="BC29" s="238">
        <f t="shared" si="13"/>
        <v>18086</v>
      </c>
      <c r="BD29" s="238">
        <f t="shared" si="13"/>
        <v>18368</v>
      </c>
      <c r="BE29" s="238">
        <f t="shared" si="13"/>
        <v>18687</v>
      </c>
      <c r="BF29" s="238">
        <f t="shared" si="13"/>
        <v>18897</v>
      </c>
      <c r="BG29" s="238">
        <f t="shared" si="13"/>
        <v>19113</v>
      </c>
      <c r="BH29" s="238">
        <f t="shared" si="13"/>
        <v>19312</v>
      </c>
      <c r="BI29" s="238">
        <f t="shared" si="13"/>
        <v>19502</v>
      </c>
      <c r="BJ29" s="238">
        <f t="shared" si="13"/>
        <v>19676</v>
      </c>
      <c r="BK29" s="238">
        <f t="shared" si="13"/>
        <v>22148</v>
      </c>
      <c r="BL29" s="238">
        <f t="shared" si="13"/>
        <v>22405</v>
      </c>
      <c r="BM29" s="238">
        <f t="shared" si="13"/>
        <v>22503</v>
      </c>
      <c r="BN29" s="238">
        <f t="shared" si="13"/>
        <v>22520</v>
      </c>
      <c r="BO29" s="238">
        <f t="shared" si="13"/>
        <v>22684</v>
      </c>
      <c r="BP29" s="238">
        <f t="shared" si="13"/>
        <v>22853</v>
      </c>
      <c r="BQ29" s="238">
        <f t="shared" si="13"/>
        <v>22983</v>
      </c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</row>
    <row r="30" spans="1:172" s="242" customFormat="1" x14ac:dyDescent="0.3">
      <c r="A30" s="237" t="s">
        <v>1243</v>
      </c>
      <c r="B30" s="237"/>
      <c r="C30" s="237"/>
      <c r="D30" s="237"/>
      <c r="E30" s="237"/>
      <c r="F30" s="237"/>
      <c r="G30" s="237">
        <f t="shared" ref="G30:AA30" si="14">SUM(F30,G9)</f>
        <v>476</v>
      </c>
      <c r="H30" s="237">
        <f t="shared" si="14"/>
        <v>672</v>
      </c>
      <c r="I30" s="237">
        <f t="shared" si="14"/>
        <v>1233</v>
      </c>
      <c r="J30" s="237">
        <f t="shared" si="14"/>
        <v>1807</v>
      </c>
      <c r="K30" s="237">
        <f t="shared" si="14"/>
        <v>2331</v>
      </c>
      <c r="L30" s="237">
        <f t="shared" si="14"/>
        <v>2887</v>
      </c>
      <c r="M30" s="237">
        <f t="shared" si="14"/>
        <v>3415</v>
      </c>
      <c r="N30" s="237">
        <f t="shared" si="14"/>
        <v>3974</v>
      </c>
      <c r="O30" s="237">
        <f t="shared" si="14"/>
        <v>4500</v>
      </c>
      <c r="P30" s="237">
        <f t="shared" si="14"/>
        <v>5030</v>
      </c>
      <c r="Q30" s="237">
        <f t="shared" si="14"/>
        <v>5400</v>
      </c>
      <c r="R30" s="237">
        <f t="shared" si="14"/>
        <v>5659</v>
      </c>
      <c r="S30" s="237">
        <f t="shared" si="14"/>
        <v>6103</v>
      </c>
      <c r="T30" s="238">
        <f t="shared" si="14"/>
        <v>6663</v>
      </c>
      <c r="U30" s="238">
        <f t="shared" si="14"/>
        <v>7469</v>
      </c>
      <c r="V30" s="238">
        <f t="shared" si="14"/>
        <v>8454</v>
      </c>
      <c r="W30" s="238">
        <f t="shared" si="14"/>
        <v>9473</v>
      </c>
      <c r="X30" s="238">
        <f t="shared" si="14"/>
        <v>10179</v>
      </c>
      <c r="Y30" s="238">
        <f t="shared" si="14"/>
        <v>11024</v>
      </c>
      <c r="Z30" s="238">
        <f t="shared" si="14"/>
        <v>12007</v>
      </c>
      <c r="AA30" s="238">
        <f t="shared" si="14"/>
        <v>12832</v>
      </c>
      <c r="AB30" s="238">
        <f t="shared" ref="AB30:BQ30" si="15">SUM(AA30,AB9)</f>
        <v>13394</v>
      </c>
      <c r="AC30" s="238">
        <f t="shared" si="15"/>
        <v>13900</v>
      </c>
      <c r="AD30" s="238">
        <f t="shared" si="15"/>
        <v>14334</v>
      </c>
      <c r="AE30" s="238">
        <f t="shared" si="15"/>
        <v>14773</v>
      </c>
      <c r="AF30" s="238">
        <f t="shared" si="15"/>
        <v>15594</v>
      </c>
      <c r="AG30" s="238">
        <f t="shared" si="15"/>
        <v>16936</v>
      </c>
      <c r="AH30" s="238">
        <f t="shared" si="15"/>
        <v>18202</v>
      </c>
      <c r="AI30" s="238">
        <f t="shared" si="15"/>
        <v>19714</v>
      </c>
      <c r="AJ30" s="238">
        <f t="shared" si="15"/>
        <v>20848</v>
      </c>
      <c r="AK30" s="238">
        <f t="shared" si="15"/>
        <v>22792</v>
      </c>
      <c r="AL30" s="238">
        <f t="shared" si="15"/>
        <v>24341</v>
      </c>
      <c r="AM30" s="238">
        <f t="shared" si="15"/>
        <v>25307</v>
      </c>
      <c r="AN30" s="238">
        <f t="shared" si="15"/>
        <v>25939</v>
      </c>
      <c r="AO30" s="238">
        <f t="shared" si="15"/>
        <v>26611</v>
      </c>
      <c r="AP30" s="238">
        <f t="shared" si="15"/>
        <v>27084</v>
      </c>
      <c r="AQ30" s="238">
        <f t="shared" si="15"/>
        <v>27649</v>
      </c>
      <c r="AR30" s="238">
        <f t="shared" si="15"/>
        <v>28194</v>
      </c>
      <c r="AS30" s="238">
        <f t="shared" si="15"/>
        <v>29522</v>
      </c>
      <c r="AT30" s="238">
        <f t="shared" si="15"/>
        <v>29983</v>
      </c>
      <c r="AU30" s="238">
        <f t="shared" si="15"/>
        <v>30732</v>
      </c>
      <c r="AV30" s="238">
        <f t="shared" si="15"/>
        <v>31362</v>
      </c>
      <c r="AW30" s="238">
        <f t="shared" si="15"/>
        <v>31995</v>
      </c>
      <c r="AX30" s="238">
        <f t="shared" si="15"/>
        <v>32651</v>
      </c>
      <c r="AY30" s="238">
        <f t="shared" si="15"/>
        <v>33077</v>
      </c>
      <c r="AZ30" s="238">
        <f t="shared" si="15"/>
        <v>33492</v>
      </c>
      <c r="BA30" s="238">
        <f t="shared" si="15"/>
        <v>34657</v>
      </c>
      <c r="BB30" s="238">
        <f t="shared" si="15"/>
        <v>35136</v>
      </c>
      <c r="BC30" s="238">
        <f t="shared" si="15"/>
        <v>35585</v>
      </c>
      <c r="BD30" s="238">
        <f t="shared" si="15"/>
        <v>36082</v>
      </c>
      <c r="BE30" s="238">
        <f t="shared" si="15"/>
        <v>36526</v>
      </c>
      <c r="BF30" s="238">
        <f t="shared" si="15"/>
        <v>36877</v>
      </c>
      <c r="BG30" s="238">
        <f t="shared" si="15"/>
        <v>37259</v>
      </c>
      <c r="BH30" s="238">
        <f t="shared" si="15"/>
        <v>37584</v>
      </c>
      <c r="BI30" s="238">
        <f t="shared" si="15"/>
        <v>38101</v>
      </c>
      <c r="BJ30" s="238">
        <f t="shared" si="15"/>
        <v>39029</v>
      </c>
      <c r="BK30" s="238">
        <f t="shared" si="15"/>
        <v>40100</v>
      </c>
      <c r="BL30" s="238">
        <f t="shared" si="15"/>
        <v>40471</v>
      </c>
      <c r="BM30" s="238">
        <f t="shared" si="15"/>
        <v>40695</v>
      </c>
      <c r="BN30" s="238">
        <f t="shared" si="15"/>
        <v>40873</v>
      </c>
      <c r="BO30" s="238">
        <f t="shared" si="15"/>
        <v>41130</v>
      </c>
      <c r="BP30" s="238">
        <f t="shared" si="15"/>
        <v>41588</v>
      </c>
      <c r="BQ30" s="238">
        <f t="shared" si="15"/>
        <v>41944</v>
      </c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</row>
    <row r="31" spans="1:172" s="242" customFormat="1" x14ac:dyDescent="0.3">
      <c r="A31" s="237" t="s">
        <v>1412</v>
      </c>
      <c r="B31" s="237"/>
      <c r="C31" s="237"/>
      <c r="D31" s="237"/>
      <c r="E31" s="237"/>
      <c r="F31" s="237"/>
      <c r="G31" s="237"/>
      <c r="H31" s="237"/>
      <c r="I31" s="237">
        <f t="shared" ref="I31:AA31" si="16">SUM(H31,I10)</f>
        <v>1680</v>
      </c>
      <c r="J31" s="237">
        <f t="shared" si="16"/>
        <v>2735</v>
      </c>
      <c r="K31" s="237">
        <f t="shared" si="16"/>
        <v>3331</v>
      </c>
      <c r="L31" s="237">
        <f t="shared" si="16"/>
        <v>3980</v>
      </c>
      <c r="M31" s="237">
        <f t="shared" si="16"/>
        <v>4513</v>
      </c>
      <c r="N31" s="237">
        <f t="shared" si="16"/>
        <v>5838</v>
      </c>
      <c r="O31" s="237">
        <f t="shared" si="16"/>
        <v>6561</v>
      </c>
      <c r="P31" s="237">
        <f t="shared" si="16"/>
        <v>7168</v>
      </c>
      <c r="Q31" s="237">
        <f t="shared" si="16"/>
        <v>9735</v>
      </c>
      <c r="R31" s="237">
        <f t="shared" si="16"/>
        <v>10312</v>
      </c>
      <c r="S31" s="237">
        <f t="shared" si="16"/>
        <v>10890</v>
      </c>
      <c r="T31" s="238">
        <f t="shared" si="16"/>
        <v>11360</v>
      </c>
      <c r="U31" s="238">
        <f t="shared" si="16"/>
        <v>11829</v>
      </c>
      <c r="V31" s="238">
        <f t="shared" si="16"/>
        <v>12463</v>
      </c>
      <c r="W31" s="238">
        <f t="shared" si="16"/>
        <v>13512</v>
      </c>
      <c r="X31" s="238">
        <f t="shared" si="16"/>
        <v>13958</v>
      </c>
      <c r="Y31" s="238">
        <f t="shared" si="16"/>
        <v>19329</v>
      </c>
      <c r="Z31" s="238">
        <f t="shared" si="16"/>
        <v>19767</v>
      </c>
      <c r="AA31" s="238">
        <f t="shared" si="16"/>
        <v>20007</v>
      </c>
      <c r="AB31" s="238">
        <f t="shared" ref="AB31:BQ31" si="17">SUM(AA31,AB10)</f>
        <v>20335</v>
      </c>
      <c r="AC31" s="238">
        <f t="shared" si="17"/>
        <v>20829</v>
      </c>
      <c r="AD31" s="238">
        <f t="shared" si="17"/>
        <v>21069</v>
      </c>
      <c r="AE31" s="238">
        <f t="shared" si="17"/>
        <v>21294</v>
      </c>
      <c r="AF31" s="238">
        <f t="shared" si="17"/>
        <v>21979</v>
      </c>
      <c r="AG31" s="238">
        <f t="shared" si="17"/>
        <v>22291</v>
      </c>
      <c r="AH31" s="238">
        <f t="shared" si="17"/>
        <v>22587</v>
      </c>
      <c r="AI31" s="238">
        <f t="shared" si="17"/>
        <v>23636</v>
      </c>
      <c r="AJ31" s="238">
        <f t="shared" si="17"/>
        <v>24142</v>
      </c>
      <c r="AK31" s="238">
        <f t="shared" si="17"/>
        <v>24496</v>
      </c>
      <c r="AL31" s="238">
        <f t="shared" si="17"/>
        <v>24982</v>
      </c>
      <c r="AM31" s="238">
        <f t="shared" si="17"/>
        <v>25289</v>
      </c>
      <c r="AN31" s="238">
        <f t="shared" si="17"/>
        <v>25534</v>
      </c>
      <c r="AO31" s="238">
        <f t="shared" si="17"/>
        <v>25827</v>
      </c>
      <c r="AP31" s="238">
        <f t="shared" si="17"/>
        <v>26435</v>
      </c>
      <c r="AQ31" s="238">
        <f t="shared" si="17"/>
        <v>26666</v>
      </c>
      <c r="AR31" s="238">
        <f t="shared" si="17"/>
        <v>27030</v>
      </c>
      <c r="AS31" s="238">
        <f t="shared" si="17"/>
        <v>27261</v>
      </c>
      <c r="AT31" s="238">
        <f t="shared" si="17"/>
        <v>27447</v>
      </c>
      <c r="AU31" s="238">
        <f t="shared" si="17"/>
        <v>27782</v>
      </c>
      <c r="AV31" s="238">
        <f t="shared" si="17"/>
        <v>28042</v>
      </c>
      <c r="AW31" s="238">
        <f t="shared" si="17"/>
        <v>28314</v>
      </c>
      <c r="AX31" s="238">
        <f t="shared" si="17"/>
        <v>28581</v>
      </c>
      <c r="AY31" s="238">
        <f t="shared" si="17"/>
        <v>28819</v>
      </c>
      <c r="AZ31" s="238">
        <f t="shared" si="17"/>
        <v>29350</v>
      </c>
      <c r="BA31" s="238">
        <f t="shared" si="17"/>
        <v>29719</v>
      </c>
      <c r="BB31" s="238">
        <f t="shared" si="17"/>
        <v>29912</v>
      </c>
      <c r="BC31" s="238">
        <f t="shared" si="17"/>
        <v>30153</v>
      </c>
      <c r="BD31" s="238">
        <f t="shared" si="17"/>
        <v>30379</v>
      </c>
      <c r="BE31" s="238">
        <f t="shared" si="17"/>
        <v>30645</v>
      </c>
      <c r="BF31" s="238">
        <f t="shared" si="17"/>
        <v>30884</v>
      </c>
      <c r="BG31" s="238">
        <f t="shared" si="17"/>
        <v>31127</v>
      </c>
      <c r="BH31" s="238">
        <f t="shared" si="17"/>
        <v>31374</v>
      </c>
      <c r="BI31" s="238">
        <f t="shared" si="17"/>
        <v>31607</v>
      </c>
      <c r="BJ31" s="238">
        <f t="shared" si="17"/>
        <v>31851</v>
      </c>
      <c r="BK31" s="238">
        <f t="shared" si="17"/>
        <v>32105</v>
      </c>
      <c r="BL31" s="238">
        <f t="shared" si="17"/>
        <v>32388</v>
      </c>
      <c r="BM31" s="238">
        <f t="shared" si="17"/>
        <v>32625</v>
      </c>
      <c r="BN31" s="238">
        <f t="shared" si="17"/>
        <v>33120</v>
      </c>
      <c r="BO31" s="238">
        <f t="shared" si="17"/>
        <v>33398</v>
      </c>
      <c r="BP31" s="238">
        <f t="shared" si="17"/>
        <v>33781</v>
      </c>
      <c r="BQ31" s="238">
        <f t="shared" si="17"/>
        <v>34026</v>
      </c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</row>
    <row r="32" spans="1:172" s="242" customFormat="1" x14ac:dyDescent="0.3">
      <c r="A32" s="237" t="s">
        <v>1244</v>
      </c>
      <c r="B32" s="237"/>
      <c r="C32" s="237"/>
      <c r="D32" s="237"/>
      <c r="E32" s="237"/>
      <c r="F32" s="237"/>
      <c r="G32" s="237"/>
      <c r="H32" s="237"/>
      <c r="I32" s="237">
        <f t="shared" ref="I32:AA32" si="18">SUM(H32,I11)</f>
        <v>76</v>
      </c>
      <c r="J32" s="237">
        <f t="shared" si="18"/>
        <v>960</v>
      </c>
      <c r="K32" s="237">
        <f t="shared" si="18"/>
        <v>1451</v>
      </c>
      <c r="L32" s="237">
        <f t="shared" si="18"/>
        <v>1948</v>
      </c>
      <c r="M32" s="237">
        <f t="shared" si="18"/>
        <v>2560</v>
      </c>
      <c r="N32" s="237">
        <f t="shared" si="18"/>
        <v>3433</v>
      </c>
      <c r="O32" s="237">
        <f t="shared" si="18"/>
        <v>4283</v>
      </c>
      <c r="P32" s="237">
        <f t="shared" si="18"/>
        <v>4823</v>
      </c>
      <c r="Q32" s="237">
        <f t="shared" si="18"/>
        <v>5499</v>
      </c>
      <c r="R32" s="237">
        <f t="shared" si="18"/>
        <v>6403</v>
      </c>
      <c r="S32" s="237">
        <f t="shared" si="18"/>
        <v>7058</v>
      </c>
      <c r="T32" s="238">
        <f t="shared" si="18"/>
        <v>8417</v>
      </c>
      <c r="U32" s="238">
        <f t="shared" si="18"/>
        <v>9918</v>
      </c>
      <c r="V32" s="238">
        <f t="shared" si="18"/>
        <v>11410</v>
      </c>
      <c r="W32" s="238">
        <f t="shared" si="18"/>
        <v>13124</v>
      </c>
      <c r="X32" s="238">
        <f t="shared" si="18"/>
        <v>14273</v>
      </c>
      <c r="Y32" s="238">
        <f t="shared" si="18"/>
        <v>14458</v>
      </c>
      <c r="Z32" s="238">
        <f t="shared" si="18"/>
        <v>14907</v>
      </c>
      <c r="AA32" s="238">
        <f t="shared" si="18"/>
        <v>22296</v>
      </c>
      <c r="AB32" s="238">
        <f t="shared" ref="AB32:BQ32" si="19">SUM(AA32,AB11)</f>
        <v>23298</v>
      </c>
      <c r="AC32" s="238">
        <f t="shared" si="19"/>
        <v>24422</v>
      </c>
      <c r="AD32" s="238">
        <f t="shared" si="19"/>
        <v>25200</v>
      </c>
      <c r="AE32" s="238">
        <f t="shared" si="19"/>
        <v>25835</v>
      </c>
      <c r="AF32" s="238">
        <f t="shared" si="19"/>
        <v>26548</v>
      </c>
      <c r="AG32" s="238">
        <f t="shared" si="19"/>
        <v>27405</v>
      </c>
      <c r="AH32" s="238">
        <f t="shared" si="19"/>
        <v>28138</v>
      </c>
      <c r="AI32" s="238">
        <f t="shared" si="19"/>
        <v>29281</v>
      </c>
      <c r="AJ32" s="238">
        <f t="shared" si="19"/>
        <v>30066</v>
      </c>
      <c r="AK32" s="238">
        <f t="shared" si="19"/>
        <v>30995</v>
      </c>
      <c r="AL32" s="238">
        <f t="shared" si="19"/>
        <v>31846</v>
      </c>
      <c r="AM32" s="238">
        <f t="shared" si="19"/>
        <v>32626</v>
      </c>
      <c r="AN32" s="238">
        <f t="shared" si="19"/>
        <v>33143</v>
      </c>
      <c r="AO32" s="238">
        <f t="shared" si="19"/>
        <v>34004</v>
      </c>
      <c r="AP32" s="238">
        <f t="shared" si="19"/>
        <v>34753</v>
      </c>
      <c r="AQ32" s="238">
        <f t="shared" si="19"/>
        <v>35340</v>
      </c>
      <c r="AR32" s="238">
        <f t="shared" si="19"/>
        <v>36603</v>
      </c>
      <c r="AS32" s="238">
        <f t="shared" si="19"/>
        <v>37080</v>
      </c>
      <c r="AT32" s="238">
        <f t="shared" si="19"/>
        <v>37482</v>
      </c>
      <c r="AU32" s="238">
        <f t="shared" si="19"/>
        <v>37482</v>
      </c>
      <c r="AV32" s="238">
        <f t="shared" si="19"/>
        <v>37954</v>
      </c>
      <c r="AW32" s="238">
        <f t="shared" si="19"/>
        <v>38675</v>
      </c>
      <c r="AX32" s="238">
        <f t="shared" si="19"/>
        <v>39296</v>
      </c>
      <c r="AY32" s="238">
        <f t="shared" si="19"/>
        <v>39888</v>
      </c>
      <c r="AZ32" s="238">
        <f t="shared" si="19"/>
        <v>40539</v>
      </c>
      <c r="BA32" s="238">
        <f t="shared" si="19"/>
        <v>42037</v>
      </c>
      <c r="BB32" s="238">
        <f t="shared" si="19"/>
        <v>42696</v>
      </c>
      <c r="BC32" s="238">
        <f t="shared" si="19"/>
        <v>43272</v>
      </c>
      <c r="BD32" s="238">
        <f t="shared" si="19"/>
        <v>43800</v>
      </c>
      <c r="BE32" s="238">
        <f t="shared" si="19"/>
        <v>44265</v>
      </c>
      <c r="BF32" s="238">
        <f t="shared" si="19"/>
        <v>44693</v>
      </c>
      <c r="BG32" s="238">
        <f t="shared" si="19"/>
        <v>45140</v>
      </c>
      <c r="BH32" s="238">
        <f t="shared" si="19"/>
        <v>45632</v>
      </c>
      <c r="BI32" s="238">
        <f t="shared" si="19"/>
        <v>46105</v>
      </c>
      <c r="BJ32" s="238">
        <f t="shared" si="19"/>
        <v>46696</v>
      </c>
      <c r="BK32" s="238">
        <f t="shared" si="19"/>
        <v>47456</v>
      </c>
      <c r="BL32" s="238">
        <f t="shared" si="19"/>
        <v>48007</v>
      </c>
      <c r="BM32" s="238">
        <f t="shared" si="19"/>
        <v>48454</v>
      </c>
      <c r="BN32" s="238">
        <f t="shared" si="19"/>
        <v>48877</v>
      </c>
      <c r="BO32" s="238">
        <f t="shared" si="19"/>
        <v>49323</v>
      </c>
      <c r="BP32" s="238">
        <f t="shared" si="19"/>
        <v>49807</v>
      </c>
      <c r="BQ32" s="238">
        <f t="shared" si="19"/>
        <v>50307</v>
      </c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</row>
    <row r="33" spans="1:184" s="242" customFormat="1" x14ac:dyDescent="0.3">
      <c r="A33" s="237" t="s">
        <v>1467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</row>
    <row r="34" spans="1:184" s="242" customFormat="1" x14ac:dyDescent="0.3">
      <c r="A34" s="237" t="s">
        <v>436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>
        <v>354</v>
      </c>
      <c r="BM34" s="238">
        <f>SUM(BL34,BM12)</f>
        <v>398</v>
      </c>
      <c r="BN34" s="238">
        <f>SUM(BM34,BN12)</f>
        <v>438</v>
      </c>
      <c r="BO34" s="238">
        <f>SUM(BN34,BO12)</f>
        <v>490</v>
      </c>
      <c r="BP34" s="238">
        <f>SUM(BO34,BP12)</f>
        <v>539</v>
      </c>
      <c r="BQ34" s="238">
        <f>SUM(BP34,BQ12)</f>
        <v>585</v>
      </c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</row>
    <row r="35" spans="1:184" s="242" customFormat="1" x14ac:dyDescent="0.3">
      <c r="A35" s="237" t="s">
        <v>1350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>
        <v>4</v>
      </c>
      <c r="AV35" s="238">
        <f>(AU35+AV12)</f>
        <v>120</v>
      </c>
      <c r="AW35" s="238">
        <f>(AV35+AW12)</f>
        <v>175</v>
      </c>
      <c r="AX35" s="238">
        <f t="shared" ref="AX35:BQ35" si="20">SUM(AW35,AX12)</f>
        <v>206</v>
      </c>
      <c r="AY35" s="238">
        <f t="shared" si="20"/>
        <v>302</v>
      </c>
      <c r="AZ35" s="238">
        <f t="shared" si="20"/>
        <v>402</v>
      </c>
      <c r="BA35" s="238">
        <f t="shared" si="20"/>
        <v>580</v>
      </c>
      <c r="BB35" s="238">
        <f t="shared" si="20"/>
        <v>842</v>
      </c>
      <c r="BC35" s="238">
        <f t="shared" si="20"/>
        <v>886</v>
      </c>
      <c r="BD35" s="238">
        <f t="shared" si="20"/>
        <v>984</v>
      </c>
      <c r="BE35" s="238">
        <f t="shared" si="20"/>
        <v>1043</v>
      </c>
      <c r="BF35" s="238">
        <f t="shared" si="20"/>
        <v>1113</v>
      </c>
      <c r="BG35" s="238">
        <f t="shared" si="20"/>
        <v>1175</v>
      </c>
      <c r="BH35" s="238">
        <f t="shared" si="20"/>
        <v>1293</v>
      </c>
      <c r="BI35" s="238">
        <f t="shared" si="20"/>
        <v>1355</v>
      </c>
      <c r="BJ35" s="238">
        <f t="shared" si="20"/>
        <v>1502</v>
      </c>
      <c r="BK35" s="238">
        <f t="shared" si="20"/>
        <v>1546</v>
      </c>
      <c r="BL35" s="238">
        <f t="shared" si="20"/>
        <v>1692</v>
      </c>
      <c r="BM35" s="238">
        <f t="shared" si="20"/>
        <v>1736</v>
      </c>
      <c r="BN35" s="238">
        <f t="shared" si="20"/>
        <v>1776</v>
      </c>
      <c r="BO35" s="238">
        <f t="shared" si="20"/>
        <v>1828</v>
      </c>
      <c r="BP35" s="238">
        <f t="shared" si="20"/>
        <v>1877</v>
      </c>
      <c r="BQ35" s="238">
        <f t="shared" si="20"/>
        <v>1923</v>
      </c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</row>
    <row r="36" spans="1:184" s="242" customFormat="1" x14ac:dyDescent="0.3">
      <c r="A36" s="237" t="s">
        <v>1349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>
        <f t="shared" ref="K36:AW36" si="21">SUM(J36,K15)</f>
        <v>19</v>
      </c>
      <c r="L36" s="237">
        <f t="shared" si="21"/>
        <v>166</v>
      </c>
      <c r="M36" s="237">
        <f t="shared" si="21"/>
        <v>796</v>
      </c>
      <c r="N36" s="237">
        <f t="shared" si="21"/>
        <v>4715</v>
      </c>
      <c r="O36" s="237">
        <f t="shared" si="21"/>
        <v>5552</v>
      </c>
      <c r="P36" s="237">
        <f t="shared" si="21"/>
        <v>5830</v>
      </c>
      <c r="Q36" s="237">
        <f t="shared" si="21"/>
        <v>6270</v>
      </c>
      <c r="R36" s="237">
        <f t="shared" si="21"/>
        <v>6562</v>
      </c>
      <c r="S36" s="237">
        <f t="shared" si="21"/>
        <v>6948</v>
      </c>
      <c r="T36" s="238">
        <f t="shared" si="21"/>
        <v>7204</v>
      </c>
      <c r="U36" s="238">
        <f t="shared" si="21"/>
        <v>7362</v>
      </c>
      <c r="V36" s="238">
        <f t="shared" si="21"/>
        <v>7495</v>
      </c>
      <c r="W36" s="238">
        <f t="shared" si="21"/>
        <v>7666</v>
      </c>
      <c r="X36" s="238">
        <f t="shared" si="21"/>
        <v>7815</v>
      </c>
      <c r="Y36" s="238">
        <f t="shared" si="21"/>
        <v>7911</v>
      </c>
      <c r="Z36" s="238">
        <f t="shared" si="21"/>
        <v>8155</v>
      </c>
      <c r="AA36" s="238">
        <f t="shared" si="21"/>
        <v>8480</v>
      </c>
      <c r="AB36" s="238">
        <f t="shared" si="21"/>
        <v>8681</v>
      </c>
      <c r="AC36" s="238">
        <f t="shared" si="21"/>
        <v>8769</v>
      </c>
      <c r="AD36" s="238">
        <f t="shared" si="21"/>
        <v>9065</v>
      </c>
      <c r="AE36" s="238">
        <f t="shared" si="21"/>
        <v>9139</v>
      </c>
      <c r="AF36" s="238">
        <f t="shared" si="21"/>
        <v>9209</v>
      </c>
      <c r="AG36" s="238">
        <f t="shared" si="21"/>
        <v>9521</v>
      </c>
      <c r="AH36" s="238">
        <f t="shared" si="21"/>
        <v>9585</v>
      </c>
      <c r="AI36" s="238">
        <f t="shared" si="21"/>
        <v>9679</v>
      </c>
      <c r="AJ36" s="238">
        <f t="shared" si="21"/>
        <v>9750</v>
      </c>
      <c r="AK36" s="238">
        <f t="shared" si="21"/>
        <v>9817</v>
      </c>
      <c r="AL36" s="238">
        <f t="shared" si="21"/>
        <v>9906</v>
      </c>
      <c r="AM36" s="238">
        <f t="shared" si="21"/>
        <v>9986</v>
      </c>
      <c r="AN36" s="238">
        <f t="shared" si="21"/>
        <v>10041</v>
      </c>
      <c r="AO36" s="238">
        <f t="shared" si="21"/>
        <v>10101</v>
      </c>
      <c r="AP36" s="238">
        <f t="shared" si="21"/>
        <v>10202</v>
      </c>
      <c r="AQ36" s="238">
        <f t="shared" si="21"/>
        <v>10312</v>
      </c>
      <c r="AR36" s="238">
        <f t="shared" si="21"/>
        <v>10415</v>
      </c>
      <c r="AS36" s="238">
        <f t="shared" si="21"/>
        <v>10466</v>
      </c>
      <c r="AT36" s="238">
        <f t="shared" si="21"/>
        <v>10504</v>
      </c>
      <c r="AU36" s="238">
        <f t="shared" si="21"/>
        <v>10546</v>
      </c>
      <c r="AV36" s="238">
        <f t="shared" si="21"/>
        <v>10591</v>
      </c>
      <c r="AW36" s="238">
        <f t="shared" si="21"/>
        <v>10628</v>
      </c>
      <c r="AX36" s="238">
        <f t="shared" ref="AX36:BQ36" si="22">SUM(AW36,AX15)</f>
        <v>10658</v>
      </c>
      <c r="AY36" s="238">
        <f t="shared" si="22"/>
        <v>10685</v>
      </c>
      <c r="AZ36" s="238">
        <f t="shared" si="22"/>
        <v>10894</v>
      </c>
      <c r="BA36" s="238">
        <f t="shared" si="22"/>
        <v>11884</v>
      </c>
      <c r="BB36" s="238">
        <f t="shared" si="22"/>
        <v>11982</v>
      </c>
      <c r="BC36" s="238">
        <f t="shared" si="22"/>
        <v>12061</v>
      </c>
      <c r="BD36" s="238">
        <f t="shared" si="22"/>
        <v>12117</v>
      </c>
      <c r="BE36" s="238">
        <f t="shared" si="22"/>
        <v>13350</v>
      </c>
      <c r="BF36" s="238">
        <f t="shared" si="22"/>
        <v>13394</v>
      </c>
      <c r="BG36" s="238">
        <f t="shared" si="22"/>
        <v>13440</v>
      </c>
      <c r="BH36" s="238">
        <f t="shared" si="22"/>
        <v>13505</v>
      </c>
      <c r="BI36" s="238">
        <f t="shared" si="22"/>
        <v>14287</v>
      </c>
      <c r="BJ36" s="238">
        <f t="shared" si="22"/>
        <v>14372</v>
      </c>
      <c r="BK36" s="238">
        <f t="shared" si="22"/>
        <v>14474</v>
      </c>
      <c r="BL36" s="238">
        <f t="shared" si="22"/>
        <v>14724</v>
      </c>
      <c r="BM36" s="238">
        <f t="shared" si="22"/>
        <v>14772</v>
      </c>
      <c r="BN36" s="238">
        <f t="shared" si="22"/>
        <v>14846</v>
      </c>
      <c r="BO36" s="238">
        <f t="shared" si="22"/>
        <v>14897</v>
      </c>
      <c r="BP36" s="238">
        <f t="shared" si="22"/>
        <v>15114</v>
      </c>
      <c r="BQ36" s="238">
        <f t="shared" si="22"/>
        <v>15280</v>
      </c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</row>
    <row r="37" spans="1:184" s="242" customFormat="1" x14ac:dyDescent="0.3">
      <c r="A37" s="237" t="s">
        <v>1253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>
        <f t="shared" ref="O37:AW37" si="23">SUM(N37,O16)</f>
        <v>188</v>
      </c>
      <c r="P37" s="237">
        <f t="shared" si="23"/>
        <v>873</v>
      </c>
      <c r="Q37" s="237">
        <f t="shared" si="23"/>
        <v>1455</v>
      </c>
      <c r="R37" s="237">
        <f t="shared" si="23"/>
        <v>2811</v>
      </c>
      <c r="S37" s="237">
        <f t="shared" si="23"/>
        <v>3663</v>
      </c>
      <c r="T37" s="238">
        <f t="shared" si="23"/>
        <v>5105</v>
      </c>
      <c r="U37" s="238">
        <f t="shared" si="23"/>
        <v>7345</v>
      </c>
      <c r="V37" s="238">
        <f t="shared" si="23"/>
        <v>9538</v>
      </c>
      <c r="W37" s="238">
        <f t="shared" si="23"/>
        <v>13211</v>
      </c>
      <c r="X37" s="238">
        <f t="shared" si="23"/>
        <v>16622</v>
      </c>
      <c r="Y37" s="238">
        <f t="shared" si="23"/>
        <v>22386</v>
      </c>
      <c r="Z37" s="238">
        <f t="shared" si="23"/>
        <v>24691</v>
      </c>
      <c r="AA37" s="238">
        <f t="shared" si="23"/>
        <v>26210</v>
      </c>
      <c r="AB37" s="238">
        <f t="shared" si="23"/>
        <v>27709</v>
      </c>
      <c r="AC37" s="238">
        <f t="shared" si="23"/>
        <v>30080</v>
      </c>
      <c r="AD37" s="238">
        <f t="shared" si="23"/>
        <v>33079</v>
      </c>
      <c r="AE37" s="238">
        <f t="shared" si="23"/>
        <v>34065</v>
      </c>
      <c r="AF37" s="238">
        <f t="shared" si="23"/>
        <v>35802</v>
      </c>
      <c r="AG37" s="238">
        <f t="shared" si="23"/>
        <v>37802</v>
      </c>
      <c r="AH37" s="238">
        <f t="shared" si="23"/>
        <v>39066</v>
      </c>
      <c r="AI37" s="238">
        <f t="shared" si="23"/>
        <v>42827</v>
      </c>
      <c r="AJ37" s="238">
        <f t="shared" si="23"/>
        <v>45198</v>
      </c>
      <c r="AK37" s="238">
        <f t="shared" si="23"/>
        <v>46895</v>
      </c>
      <c r="AL37" s="238">
        <f t="shared" si="23"/>
        <v>48219</v>
      </c>
      <c r="AM37" s="238">
        <f t="shared" si="23"/>
        <v>49607</v>
      </c>
      <c r="AN37" s="238">
        <f t="shared" si="23"/>
        <v>53151</v>
      </c>
      <c r="AO37" s="238">
        <f t="shared" si="23"/>
        <v>55286</v>
      </c>
      <c r="AP37" s="238">
        <f t="shared" si="23"/>
        <v>55838</v>
      </c>
      <c r="AQ37" s="238">
        <f t="shared" si="23"/>
        <v>57411</v>
      </c>
      <c r="AR37" s="238">
        <f t="shared" si="23"/>
        <v>59017</v>
      </c>
      <c r="AS37" s="238">
        <f t="shared" si="23"/>
        <v>59632</v>
      </c>
      <c r="AT37" s="238">
        <f t="shared" si="23"/>
        <v>60472</v>
      </c>
      <c r="AU37" s="238">
        <f t="shared" si="23"/>
        <v>61266</v>
      </c>
      <c r="AV37" s="238">
        <f t="shared" si="23"/>
        <v>61589</v>
      </c>
      <c r="AW37" s="238">
        <f t="shared" si="23"/>
        <v>62752</v>
      </c>
      <c r="AX37" s="238">
        <f t="shared" ref="AX37:BQ37" si="24">SUM(AW37,AX16)</f>
        <v>63637</v>
      </c>
      <c r="AY37" s="238">
        <f t="shared" si="24"/>
        <v>64469</v>
      </c>
      <c r="AZ37" s="238">
        <f t="shared" si="24"/>
        <v>65310</v>
      </c>
      <c r="BA37" s="238">
        <f t="shared" si="24"/>
        <v>66935</v>
      </c>
      <c r="BB37" s="238">
        <f t="shared" si="24"/>
        <v>68139</v>
      </c>
      <c r="BC37" s="238">
        <f t="shared" si="24"/>
        <v>68906</v>
      </c>
      <c r="BD37" s="238">
        <f t="shared" si="24"/>
        <v>70432</v>
      </c>
      <c r="BE37" s="238">
        <f t="shared" si="24"/>
        <v>72953</v>
      </c>
      <c r="BF37" s="238">
        <f t="shared" si="24"/>
        <v>73503</v>
      </c>
      <c r="BG37" s="238">
        <f t="shared" si="24"/>
        <v>74049</v>
      </c>
      <c r="BH37" s="238">
        <f t="shared" si="24"/>
        <v>74634</v>
      </c>
      <c r="BI37" s="238">
        <f t="shared" si="24"/>
        <v>75095</v>
      </c>
      <c r="BJ37" s="238">
        <f t="shared" si="24"/>
        <v>75602</v>
      </c>
      <c r="BK37" s="238">
        <f t="shared" si="24"/>
        <v>76180</v>
      </c>
      <c r="BL37" s="238">
        <f t="shared" si="24"/>
        <v>76683</v>
      </c>
      <c r="BM37" s="238">
        <f t="shared" si="24"/>
        <v>78582</v>
      </c>
      <c r="BN37" s="238">
        <f t="shared" si="24"/>
        <v>79051</v>
      </c>
      <c r="BO37" s="238">
        <f t="shared" si="24"/>
        <v>79484</v>
      </c>
      <c r="BP37" s="238">
        <f t="shared" si="24"/>
        <v>80175</v>
      </c>
      <c r="BQ37" s="238">
        <f t="shared" si="24"/>
        <v>80737</v>
      </c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</row>
    <row r="38" spans="1:184" s="242" customFormat="1" x14ac:dyDescent="0.3">
      <c r="A38" s="237" t="s">
        <v>1421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  <c r="U38" s="238"/>
      <c r="V38" s="238"/>
      <c r="W38" s="238"/>
      <c r="X38" s="238"/>
      <c r="Y38" s="238"/>
      <c r="Z38" s="238"/>
      <c r="AA38" s="238"/>
      <c r="AB38" s="238"/>
      <c r="AC38" s="238">
        <v>455</v>
      </c>
      <c r="AD38" s="238">
        <f t="shared" ref="AD38:AW38" si="25">SUM(AC38,AD18)</f>
        <v>739</v>
      </c>
      <c r="AE38" s="238">
        <f t="shared" si="25"/>
        <v>1012</v>
      </c>
      <c r="AF38" s="238">
        <f t="shared" si="25"/>
        <v>1103</v>
      </c>
      <c r="AG38" s="238">
        <f t="shared" si="25"/>
        <v>1476</v>
      </c>
      <c r="AH38" s="238">
        <f t="shared" si="25"/>
        <v>1807</v>
      </c>
      <c r="AI38" s="238">
        <f t="shared" si="25"/>
        <v>2316</v>
      </c>
      <c r="AJ38" s="238">
        <f t="shared" si="25"/>
        <v>3270</v>
      </c>
      <c r="AK38" s="238">
        <f t="shared" si="25"/>
        <v>3788</v>
      </c>
      <c r="AL38" s="238">
        <f t="shared" si="25"/>
        <v>4454</v>
      </c>
      <c r="AM38" s="238">
        <f t="shared" si="25"/>
        <v>4869</v>
      </c>
      <c r="AN38" s="238">
        <f t="shared" si="25"/>
        <v>6036</v>
      </c>
      <c r="AO38" s="238">
        <f t="shared" si="25"/>
        <v>6269</v>
      </c>
      <c r="AP38" s="238">
        <f t="shared" si="25"/>
        <v>6932</v>
      </c>
      <c r="AQ38" s="238">
        <f t="shared" si="25"/>
        <v>7223</v>
      </c>
      <c r="AR38" s="238">
        <f t="shared" si="25"/>
        <v>7492</v>
      </c>
      <c r="AS38" s="238">
        <f t="shared" si="25"/>
        <v>7641</v>
      </c>
      <c r="AT38" s="238">
        <f t="shared" si="25"/>
        <v>8736</v>
      </c>
      <c r="AU38" s="238">
        <f t="shared" si="25"/>
        <v>9012</v>
      </c>
      <c r="AV38" s="238">
        <f t="shared" si="25"/>
        <v>9292</v>
      </c>
      <c r="AW38" s="238">
        <f t="shared" si="25"/>
        <v>9575</v>
      </c>
      <c r="AX38" s="238">
        <f t="shared" ref="AX38:BQ38" si="26">SUM(AW38,AX18)</f>
        <v>10043</v>
      </c>
      <c r="AY38" s="238">
        <f t="shared" si="26"/>
        <v>10267</v>
      </c>
      <c r="AZ38" s="238">
        <f t="shared" si="26"/>
        <v>10884</v>
      </c>
      <c r="BA38" s="238">
        <f t="shared" si="26"/>
        <v>12067</v>
      </c>
      <c r="BB38" s="238">
        <f t="shared" si="26"/>
        <v>12293</v>
      </c>
      <c r="BC38" s="238">
        <f t="shared" si="26"/>
        <v>12494</v>
      </c>
      <c r="BD38" s="238">
        <f t="shared" si="26"/>
        <v>13360</v>
      </c>
      <c r="BE38" s="238">
        <f t="shared" si="26"/>
        <v>13577</v>
      </c>
      <c r="BF38" s="238">
        <f t="shared" si="26"/>
        <v>13773</v>
      </c>
      <c r="BG38" s="238">
        <f t="shared" si="26"/>
        <v>13903</v>
      </c>
      <c r="BH38" s="238">
        <f t="shared" si="26"/>
        <v>14070</v>
      </c>
      <c r="BI38" s="238">
        <f t="shared" si="26"/>
        <v>14340</v>
      </c>
      <c r="BJ38" s="238">
        <f t="shared" si="26"/>
        <v>14633</v>
      </c>
      <c r="BK38" s="238">
        <f t="shared" si="26"/>
        <v>14953</v>
      </c>
      <c r="BL38" s="238">
        <f t="shared" si="26"/>
        <v>15249</v>
      </c>
      <c r="BM38" s="238">
        <f t="shared" si="26"/>
        <v>15461</v>
      </c>
      <c r="BN38" s="238">
        <f t="shared" si="26"/>
        <v>15689</v>
      </c>
      <c r="BO38" s="238">
        <f t="shared" si="26"/>
        <v>15908</v>
      </c>
      <c r="BP38" s="238">
        <f t="shared" si="26"/>
        <v>16174</v>
      </c>
      <c r="BQ38" s="238">
        <f t="shared" si="26"/>
        <v>16600</v>
      </c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</row>
    <row r="39" spans="1:184" s="242" customFormat="1" x14ac:dyDescent="0.3">
      <c r="A39" s="237" t="s">
        <v>1262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8"/>
      <c r="V39" s="238"/>
      <c r="W39" s="238"/>
      <c r="X39" s="238"/>
      <c r="Y39" s="238"/>
      <c r="Z39" s="238">
        <f>SUM(Y39,Z19)</f>
        <v>802</v>
      </c>
      <c r="AA39" s="238">
        <f>SUM(Z39,AA19)</f>
        <v>1390</v>
      </c>
      <c r="AB39" s="238">
        <f>SUM(AA39,AB19)</f>
        <v>1995</v>
      </c>
      <c r="AC39" s="238">
        <f>SUM(AB39,AC19)</f>
        <v>2290</v>
      </c>
      <c r="AD39" s="238">
        <f t="shared" ref="AD39:AW39" si="27">SUM(AC39,AD19)</f>
        <v>2714</v>
      </c>
      <c r="AE39" s="238">
        <f t="shared" si="27"/>
        <v>2962</v>
      </c>
      <c r="AF39" s="238">
        <f t="shared" si="27"/>
        <v>3311</v>
      </c>
      <c r="AG39" s="238">
        <f t="shared" si="27"/>
        <v>4047</v>
      </c>
      <c r="AH39" s="238">
        <f t="shared" si="27"/>
        <v>4593</v>
      </c>
      <c r="AI39" s="238">
        <f t="shared" si="27"/>
        <v>5265</v>
      </c>
      <c r="AJ39" s="238">
        <f t="shared" si="27"/>
        <v>6022</v>
      </c>
      <c r="AK39" s="238">
        <f t="shared" si="27"/>
        <v>7049</v>
      </c>
      <c r="AL39" s="238">
        <f t="shared" si="27"/>
        <v>7685</v>
      </c>
      <c r="AM39" s="238">
        <f t="shared" si="27"/>
        <v>8307</v>
      </c>
      <c r="AN39" s="238">
        <f t="shared" si="27"/>
        <v>10313</v>
      </c>
      <c r="AO39" s="238">
        <f t="shared" si="27"/>
        <v>11707</v>
      </c>
      <c r="AP39" s="238">
        <f t="shared" si="27"/>
        <v>12909</v>
      </c>
      <c r="AQ39" s="238">
        <f t="shared" si="27"/>
        <v>14529</v>
      </c>
      <c r="AR39" s="238">
        <f t="shared" si="27"/>
        <v>15274</v>
      </c>
      <c r="AS39" s="238">
        <f t="shared" si="27"/>
        <v>15903</v>
      </c>
      <c r="AT39" s="238">
        <f t="shared" si="27"/>
        <v>16553</v>
      </c>
      <c r="AU39" s="238">
        <f t="shared" si="27"/>
        <v>17304</v>
      </c>
      <c r="AV39" s="238">
        <f t="shared" si="27"/>
        <v>17933</v>
      </c>
      <c r="AW39" s="238">
        <f t="shared" si="27"/>
        <v>18611</v>
      </c>
      <c r="AX39" s="238">
        <f t="shared" ref="AX39:BQ39" si="28">SUM(AW39,AX19)</f>
        <v>20078</v>
      </c>
      <c r="AY39" s="238">
        <f t="shared" si="28"/>
        <v>20768</v>
      </c>
      <c r="AZ39" s="238">
        <f t="shared" si="28"/>
        <v>21410</v>
      </c>
      <c r="BA39" s="238">
        <f t="shared" si="28"/>
        <v>23428</v>
      </c>
      <c r="BB39" s="238">
        <f t="shared" si="28"/>
        <v>24266</v>
      </c>
      <c r="BC39" s="238">
        <f t="shared" si="28"/>
        <v>25114</v>
      </c>
      <c r="BD39" s="238">
        <f t="shared" si="28"/>
        <v>25659</v>
      </c>
      <c r="BE39" s="238">
        <f t="shared" si="28"/>
        <v>26421</v>
      </c>
      <c r="BF39" s="238">
        <f t="shared" si="28"/>
        <v>27041</v>
      </c>
      <c r="BG39" s="238">
        <f t="shared" si="28"/>
        <v>27694</v>
      </c>
      <c r="BH39" s="238">
        <f t="shared" si="28"/>
        <v>28153</v>
      </c>
      <c r="BI39" s="238">
        <f t="shared" si="28"/>
        <v>30709</v>
      </c>
      <c r="BJ39" s="238">
        <f t="shared" si="28"/>
        <v>32483</v>
      </c>
      <c r="BK39" s="238">
        <f t="shared" si="28"/>
        <v>33453</v>
      </c>
      <c r="BL39" s="238">
        <f t="shared" si="28"/>
        <v>34164</v>
      </c>
      <c r="BM39" s="238">
        <f t="shared" si="28"/>
        <v>34718</v>
      </c>
      <c r="BN39" s="238">
        <f t="shared" si="28"/>
        <v>35213</v>
      </c>
      <c r="BO39" s="238">
        <f t="shared" si="28"/>
        <v>35879</v>
      </c>
      <c r="BP39" s="238">
        <f t="shared" si="28"/>
        <v>36529</v>
      </c>
      <c r="BQ39" s="238">
        <f t="shared" si="28"/>
        <v>37304</v>
      </c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</row>
    <row r="40" spans="1:184" x14ac:dyDescent="0.3"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</row>
    <row r="41" spans="1:184" s="246" customFormat="1" ht="19.5" thickBot="1" x14ac:dyDescent="0.35">
      <c r="A41" s="223" t="s">
        <v>1373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3"/>
      <c r="BE41" s="223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3"/>
      <c r="BQ41" s="223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</row>
    <row r="42" spans="1:184" s="246" customFormat="1" ht="19.5" thickTop="1" x14ac:dyDescent="0.3">
      <c r="A42" s="225"/>
      <c r="B42" s="228"/>
      <c r="C42" s="228"/>
      <c r="D42" s="228"/>
      <c r="E42" s="228"/>
      <c r="F42" s="228"/>
      <c r="G42" s="228"/>
      <c r="H42" s="229" t="s">
        <v>1326</v>
      </c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1" t="s">
        <v>1245</v>
      </c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43" t="s">
        <v>1137</v>
      </c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340" t="s">
        <v>1189</v>
      </c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232" t="s">
        <v>620</v>
      </c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44" t="s">
        <v>196</v>
      </c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</row>
    <row r="43" spans="1:184" s="246" customFormat="1" x14ac:dyDescent="0.3">
      <c r="A43" s="225"/>
      <c r="B43" s="233" t="s">
        <v>1199</v>
      </c>
      <c r="C43" s="233" t="s">
        <v>1343</v>
      </c>
      <c r="D43" s="233" t="s">
        <v>1347</v>
      </c>
      <c r="E43" s="233" t="s">
        <v>1346</v>
      </c>
      <c r="F43" s="233" t="s">
        <v>1345</v>
      </c>
      <c r="G43" s="234" t="s">
        <v>1460</v>
      </c>
      <c r="H43" s="235" t="s">
        <v>1203</v>
      </c>
      <c r="I43" s="235" t="s">
        <v>1453</v>
      </c>
      <c r="J43" s="235" t="s">
        <v>1452</v>
      </c>
      <c r="K43" s="235" t="s">
        <v>1451</v>
      </c>
      <c r="L43" s="235" t="s">
        <v>1450</v>
      </c>
      <c r="M43" s="235" t="s">
        <v>1448</v>
      </c>
      <c r="N43" s="235" t="s">
        <v>1199</v>
      </c>
      <c r="O43" s="235" t="s">
        <v>1343</v>
      </c>
      <c r="P43" s="235" t="s">
        <v>1347</v>
      </c>
      <c r="Q43" s="235" t="s">
        <v>1346</v>
      </c>
      <c r="R43" s="235" t="s">
        <v>1345</v>
      </c>
      <c r="S43" s="235" t="s">
        <v>1460</v>
      </c>
      <c r="T43" s="236" t="s">
        <v>1203</v>
      </c>
      <c r="U43" s="236" t="s">
        <v>1453</v>
      </c>
      <c r="V43" s="236" t="s">
        <v>1452</v>
      </c>
      <c r="W43" s="236" t="s">
        <v>1451</v>
      </c>
      <c r="X43" s="236" t="s">
        <v>1450</v>
      </c>
      <c r="Y43" s="236" t="s">
        <v>1448</v>
      </c>
      <c r="Z43" s="236" t="s">
        <v>1199</v>
      </c>
      <c r="AA43" s="236" t="s">
        <v>1343</v>
      </c>
      <c r="AB43" s="236" t="s">
        <v>1347</v>
      </c>
      <c r="AC43" s="236" t="s">
        <v>1346</v>
      </c>
      <c r="AD43" s="236" t="s">
        <v>1345</v>
      </c>
      <c r="AE43" s="247" t="s">
        <v>1460</v>
      </c>
      <c r="AF43" s="245" t="s">
        <v>1203</v>
      </c>
      <c r="AG43" s="245" t="s">
        <v>1453</v>
      </c>
      <c r="AH43" s="245" t="s">
        <v>1452</v>
      </c>
      <c r="AI43" s="245" t="s">
        <v>1451</v>
      </c>
      <c r="AJ43" s="245" t="s">
        <v>1450</v>
      </c>
      <c r="AK43" s="245" t="s">
        <v>1448</v>
      </c>
      <c r="AL43" s="245" t="s">
        <v>1199</v>
      </c>
      <c r="AM43" s="245" t="s">
        <v>1343</v>
      </c>
      <c r="AN43" s="245" t="s">
        <v>1347</v>
      </c>
      <c r="AO43" s="245" t="s">
        <v>1346</v>
      </c>
      <c r="AP43" s="245" t="s">
        <v>1345</v>
      </c>
      <c r="AQ43" s="245" t="s">
        <v>1460</v>
      </c>
      <c r="AR43" s="339" t="s">
        <v>1203</v>
      </c>
      <c r="AS43" s="339" t="s">
        <v>1453</v>
      </c>
      <c r="AT43" s="339" t="s">
        <v>1452</v>
      </c>
      <c r="AU43" s="339" t="s">
        <v>1451</v>
      </c>
      <c r="AV43" s="339" t="s">
        <v>1450</v>
      </c>
      <c r="AW43" s="339" t="s">
        <v>1448</v>
      </c>
      <c r="AX43" s="339" t="s">
        <v>1199</v>
      </c>
      <c r="AY43" s="339" t="s">
        <v>1343</v>
      </c>
      <c r="AZ43" s="339" t="s">
        <v>1347</v>
      </c>
      <c r="BA43" s="339" t="s">
        <v>1346</v>
      </c>
      <c r="BB43" s="339" t="s">
        <v>1345</v>
      </c>
      <c r="BC43" s="339" t="s">
        <v>1460</v>
      </c>
      <c r="BD43" s="236" t="s">
        <v>1203</v>
      </c>
      <c r="BE43" s="236" t="s">
        <v>1453</v>
      </c>
      <c r="BF43" s="236" t="s">
        <v>1452</v>
      </c>
      <c r="BG43" s="236" t="s">
        <v>1451</v>
      </c>
      <c r="BH43" s="236" t="s">
        <v>1450</v>
      </c>
      <c r="BI43" s="236" t="s">
        <v>1448</v>
      </c>
      <c r="BJ43" s="236" t="s">
        <v>1199</v>
      </c>
      <c r="BK43" s="236" t="s">
        <v>1343</v>
      </c>
      <c r="BL43" s="236" t="s">
        <v>1347</v>
      </c>
      <c r="BM43" s="236" t="s">
        <v>1346</v>
      </c>
      <c r="BN43" s="236" t="s">
        <v>1345</v>
      </c>
      <c r="BO43" s="236" t="s">
        <v>1460</v>
      </c>
      <c r="BP43" s="771" t="s">
        <v>1203</v>
      </c>
      <c r="BQ43" s="771" t="s">
        <v>1453</v>
      </c>
      <c r="BR43" s="771" t="s">
        <v>1452</v>
      </c>
      <c r="BS43" s="771" t="s">
        <v>1451</v>
      </c>
      <c r="BT43" s="771" t="s">
        <v>1450</v>
      </c>
      <c r="BU43" s="771" t="s">
        <v>1448</v>
      </c>
      <c r="BV43" s="771" t="s">
        <v>1199</v>
      </c>
      <c r="BW43" s="771" t="s">
        <v>1343</v>
      </c>
      <c r="BX43" s="771" t="s">
        <v>1347</v>
      </c>
      <c r="BY43" s="771" t="s">
        <v>1346</v>
      </c>
      <c r="BZ43" s="771" t="s">
        <v>1345</v>
      </c>
      <c r="CA43" s="771" t="s">
        <v>1460</v>
      </c>
      <c r="CB43" s="248" t="s">
        <v>1233</v>
      </c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</row>
    <row r="44" spans="1:184" s="246" customFormat="1" x14ac:dyDescent="0.3">
      <c r="A44" s="237" t="s">
        <v>1404</v>
      </c>
      <c r="B44" s="237">
        <v>29</v>
      </c>
      <c r="C44" s="237">
        <v>334</v>
      </c>
      <c r="D44" s="237">
        <v>186</v>
      </c>
      <c r="E44" s="237">
        <v>222</v>
      </c>
      <c r="F44" s="237">
        <v>221</v>
      </c>
      <c r="G44" s="237">
        <v>287</v>
      </c>
      <c r="H44" s="237">
        <v>417</v>
      </c>
      <c r="I44" s="237">
        <v>296</v>
      </c>
      <c r="J44" s="237">
        <v>358</v>
      </c>
      <c r="K44" s="237">
        <v>301</v>
      </c>
      <c r="L44" s="237">
        <v>120</v>
      </c>
      <c r="M44" s="237">
        <v>447</v>
      </c>
      <c r="N44" s="237">
        <v>453</v>
      </c>
      <c r="O44" s="237">
        <v>257</v>
      </c>
      <c r="P44" s="237">
        <v>432</v>
      </c>
      <c r="Q44" s="237">
        <v>323</v>
      </c>
      <c r="R44" s="237">
        <v>243</v>
      </c>
      <c r="S44" s="237">
        <v>251</v>
      </c>
      <c r="T44" s="238">
        <v>493</v>
      </c>
      <c r="U44" s="238">
        <v>609</v>
      </c>
      <c r="V44" s="238">
        <v>388</v>
      </c>
      <c r="W44" s="238">
        <v>434</v>
      </c>
      <c r="X44" s="238">
        <v>238</v>
      </c>
      <c r="Y44" s="238">
        <v>206</v>
      </c>
      <c r="Z44" s="238">
        <v>732</v>
      </c>
      <c r="AA44" s="238">
        <v>310</v>
      </c>
      <c r="AB44" s="238">
        <v>358</v>
      </c>
      <c r="AC44" s="238">
        <v>184</v>
      </c>
      <c r="AD44" s="238">
        <v>205</v>
      </c>
      <c r="AE44" s="238">
        <v>181</v>
      </c>
      <c r="AF44" s="249">
        <v>196</v>
      </c>
      <c r="AG44" s="249">
        <v>201</v>
      </c>
      <c r="AH44" s="249">
        <v>172</v>
      </c>
      <c r="AI44" s="249">
        <v>186</v>
      </c>
      <c r="AJ44" s="249">
        <v>390</v>
      </c>
      <c r="AK44" s="249">
        <v>374</v>
      </c>
      <c r="AL44" s="249">
        <v>247</v>
      </c>
      <c r="AM44" s="249">
        <v>341</v>
      </c>
      <c r="AN44" s="249">
        <v>186</v>
      </c>
      <c r="AO44" s="249">
        <v>165</v>
      </c>
      <c r="AP44" s="249">
        <v>103</v>
      </c>
      <c r="AQ44" s="249">
        <v>112</v>
      </c>
      <c r="AR44" s="249">
        <v>98</v>
      </c>
      <c r="AS44" s="249">
        <v>77</v>
      </c>
      <c r="AT44" s="249">
        <v>96</v>
      </c>
      <c r="AU44" s="249">
        <v>63</v>
      </c>
      <c r="AV44" s="249">
        <v>42</v>
      </c>
      <c r="AW44" s="249">
        <v>57</v>
      </c>
      <c r="AX44" s="249">
        <v>52</v>
      </c>
      <c r="AY44" s="249">
        <v>86</v>
      </c>
      <c r="AZ44" s="249">
        <v>62</v>
      </c>
      <c r="BA44" s="249">
        <v>530</v>
      </c>
      <c r="BB44" s="238">
        <v>63</v>
      </c>
      <c r="BC44" s="238">
        <v>43</v>
      </c>
      <c r="BD44" s="249">
        <v>47</v>
      </c>
      <c r="BE44" s="249">
        <v>48</v>
      </c>
      <c r="BF44" s="249">
        <v>26</v>
      </c>
      <c r="BG44" s="249">
        <v>50</v>
      </c>
      <c r="BH44" s="249">
        <v>95</v>
      </c>
      <c r="BI44" s="249">
        <v>126</v>
      </c>
      <c r="BJ44" s="249">
        <v>96</v>
      </c>
      <c r="BK44" s="249">
        <v>117</v>
      </c>
      <c r="BL44" s="249">
        <v>459</v>
      </c>
      <c r="BM44" s="249">
        <v>3018</v>
      </c>
      <c r="BN44" s="238">
        <v>48</v>
      </c>
      <c r="BO44" s="238">
        <v>51</v>
      </c>
      <c r="BP44" s="249">
        <v>43</v>
      </c>
      <c r="BQ44" s="249">
        <v>34</v>
      </c>
      <c r="BR44" s="249"/>
      <c r="BS44" s="249"/>
      <c r="BT44" s="249"/>
      <c r="BU44" s="249"/>
      <c r="BV44" s="249"/>
      <c r="BW44" s="249"/>
      <c r="BX44" s="249"/>
      <c r="BY44" s="249"/>
      <c r="BZ44" s="238"/>
      <c r="CA44" s="238"/>
      <c r="CB44" s="241">
        <f>SUM(BP44:CA44)</f>
        <v>77</v>
      </c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</row>
    <row r="45" spans="1:184" s="246" customFormat="1" hidden="1" x14ac:dyDescent="0.3">
      <c r="A45" s="237" t="s">
        <v>1192</v>
      </c>
      <c r="B45" s="237">
        <v>5</v>
      </c>
      <c r="C45" s="237">
        <v>51</v>
      </c>
      <c r="D45" s="237">
        <v>0</v>
      </c>
      <c r="E45" s="237">
        <v>0</v>
      </c>
      <c r="F45" s="237">
        <v>1477</v>
      </c>
      <c r="G45" s="237">
        <v>1143</v>
      </c>
      <c r="H45" s="237">
        <v>206</v>
      </c>
      <c r="I45" s="237">
        <v>193</v>
      </c>
      <c r="J45" s="237">
        <v>492</v>
      </c>
      <c r="K45" s="237">
        <v>251</v>
      </c>
      <c r="L45" s="237">
        <v>155</v>
      </c>
      <c r="M45" s="237">
        <v>181</v>
      </c>
      <c r="N45" s="237">
        <v>94</v>
      </c>
      <c r="O45" s="237">
        <v>87</v>
      </c>
      <c r="P45" s="237">
        <v>113</v>
      </c>
      <c r="Q45" s="237">
        <v>80</v>
      </c>
      <c r="R45" s="237">
        <v>75</v>
      </c>
      <c r="S45" s="237">
        <v>90</v>
      </c>
      <c r="T45" s="238">
        <v>120</v>
      </c>
      <c r="U45" s="238">
        <v>79</v>
      </c>
      <c r="V45" s="238">
        <v>56</v>
      </c>
      <c r="W45" s="238">
        <v>87</v>
      </c>
      <c r="X45" s="238">
        <v>73</v>
      </c>
      <c r="Y45" s="238">
        <v>80</v>
      </c>
      <c r="Z45" s="238">
        <v>110</v>
      </c>
      <c r="AA45" s="238">
        <v>60</v>
      </c>
      <c r="AB45" s="238">
        <v>85</v>
      </c>
      <c r="AC45" s="238">
        <v>52</v>
      </c>
      <c r="AD45" s="238">
        <v>74</v>
      </c>
      <c r="AE45" s="238">
        <v>56</v>
      </c>
      <c r="AF45" s="238">
        <v>112</v>
      </c>
      <c r="AG45" s="238">
        <v>99</v>
      </c>
      <c r="AH45" s="238">
        <v>65</v>
      </c>
      <c r="AI45" s="238">
        <v>93</v>
      </c>
      <c r="AJ45" s="238">
        <v>67</v>
      </c>
      <c r="AK45" s="238">
        <v>66</v>
      </c>
      <c r="AL45" s="238">
        <v>109</v>
      </c>
      <c r="AM45" s="238">
        <v>50</v>
      </c>
      <c r="AN45" s="238">
        <v>59</v>
      </c>
      <c r="AO45" s="238">
        <v>58</v>
      </c>
      <c r="AP45" s="238">
        <v>54</v>
      </c>
      <c r="AQ45" s="238">
        <v>40</v>
      </c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41">
        <f>SUM(BE45:BO45)</f>
        <v>0</v>
      </c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</row>
    <row r="46" spans="1:184" s="246" customFormat="1" x14ac:dyDescent="0.3">
      <c r="A46" s="237" t="s">
        <v>1114</v>
      </c>
      <c r="B46" s="237"/>
      <c r="C46" s="237">
        <v>1221</v>
      </c>
      <c r="D46" s="237">
        <v>3373</v>
      </c>
      <c r="E46" s="237">
        <v>13973</v>
      </c>
      <c r="F46" s="237">
        <v>40315</v>
      </c>
      <c r="G46" s="237">
        <v>9145</v>
      </c>
      <c r="H46" s="237">
        <v>8422</v>
      </c>
      <c r="I46" s="238">
        <v>11933</v>
      </c>
      <c r="J46" s="238">
        <v>10851</v>
      </c>
      <c r="K46" s="238">
        <v>18349</v>
      </c>
      <c r="L46" s="238">
        <v>11569</v>
      </c>
      <c r="M46" s="238">
        <v>14704</v>
      </c>
      <c r="N46" s="238">
        <v>36320</v>
      </c>
      <c r="O46" s="238">
        <v>13015</v>
      </c>
      <c r="P46" s="238">
        <v>10093</v>
      </c>
      <c r="Q46" s="238">
        <v>19143</v>
      </c>
      <c r="R46" s="238">
        <v>21734</v>
      </c>
      <c r="S46" s="238">
        <v>14790</v>
      </c>
      <c r="T46" s="238">
        <v>9854</v>
      </c>
      <c r="U46" s="238">
        <v>16051</v>
      </c>
      <c r="V46" s="238">
        <v>16196</v>
      </c>
      <c r="W46" s="238">
        <v>17058</v>
      </c>
      <c r="X46" s="238">
        <v>13531</v>
      </c>
      <c r="Y46" s="238">
        <v>13036</v>
      </c>
      <c r="Z46" s="238">
        <v>15921</v>
      </c>
      <c r="AA46" s="238">
        <v>15320</v>
      </c>
      <c r="AB46" s="238">
        <v>20639</v>
      </c>
      <c r="AC46" s="238">
        <v>18899</v>
      </c>
      <c r="AD46" s="238">
        <v>11598</v>
      </c>
      <c r="AE46" s="238">
        <v>9667</v>
      </c>
      <c r="AF46" s="238">
        <v>11931</v>
      </c>
      <c r="AG46" s="238">
        <v>13278</v>
      </c>
      <c r="AH46" s="238">
        <v>13684</v>
      </c>
      <c r="AI46" s="238">
        <v>11914</v>
      </c>
      <c r="AJ46" s="238">
        <v>17933</v>
      </c>
      <c r="AK46" s="238">
        <v>14832</v>
      </c>
      <c r="AL46" s="238">
        <v>15186</v>
      </c>
      <c r="AM46" s="238">
        <v>9508</v>
      </c>
      <c r="AN46" s="238">
        <v>17628</v>
      </c>
      <c r="AO46" s="238">
        <v>15433</v>
      </c>
      <c r="AP46" s="238">
        <v>8862</v>
      </c>
      <c r="AQ46" s="238">
        <v>8899</v>
      </c>
      <c r="AR46" s="238">
        <v>9241</v>
      </c>
      <c r="AS46" s="238">
        <v>9062</v>
      </c>
      <c r="AT46" s="238">
        <v>12704</v>
      </c>
      <c r="AU46" s="238">
        <v>13449</v>
      </c>
      <c r="AV46" s="238">
        <v>11631</v>
      </c>
      <c r="AW46" s="238">
        <v>11431</v>
      </c>
      <c r="AX46" s="238">
        <v>12046</v>
      </c>
      <c r="AY46" s="238">
        <v>12716</v>
      </c>
      <c r="AZ46" s="238">
        <v>9498</v>
      </c>
      <c r="BA46" s="238">
        <v>9193</v>
      </c>
      <c r="BB46" s="238">
        <v>12844</v>
      </c>
      <c r="BC46" s="238">
        <v>7646</v>
      </c>
      <c r="BD46" s="238">
        <v>10185</v>
      </c>
      <c r="BE46" s="238">
        <v>8233</v>
      </c>
      <c r="BF46" s="238">
        <v>7135</v>
      </c>
      <c r="BG46" s="238">
        <v>6698</v>
      </c>
      <c r="BH46" s="238">
        <v>8012</v>
      </c>
      <c r="BI46" s="238">
        <v>8484</v>
      </c>
      <c r="BJ46" s="238">
        <v>6942</v>
      </c>
      <c r="BK46" s="238">
        <v>5104</v>
      </c>
      <c r="BL46" s="238">
        <v>4897</v>
      </c>
      <c r="BM46" s="238">
        <v>4115</v>
      </c>
      <c r="BN46" s="238">
        <v>6190</v>
      </c>
      <c r="BO46" s="238">
        <v>5134</v>
      </c>
      <c r="BP46" s="238">
        <v>6163</v>
      </c>
      <c r="BQ46" s="238">
        <v>6365</v>
      </c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41">
        <f t="shared" ref="CB46:CB52" si="29">SUM(BP46:CA46)</f>
        <v>12528</v>
      </c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</row>
    <row r="47" spans="1:184" s="246" customFormat="1" x14ac:dyDescent="0.3">
      <c r="A47" s="237" t="s">
        <v>1283</v>
      </c>
      <c r="B47" s="237"/>
      <c r="C47" s="237"/>
      <c r="D47" s="237"/>
      <c r="E47" s="237">
        <v>4877</v>
      </c>
      <c r="F47" s="237">
        <v>7865</v>
      </c>
      <c r="G47" s="237">
        <v>9959</v>
      </c>
      <c r="H47" s="237">
        <v>81082</v>
      </c>
      <c r="I47" s="238">
        <v>28936</v>
      </c>
      <c r="J47" s="238">
        <v>22678</v>
      </c>
      <c r="K47" s="238">
        <v>19601</v>
      </c>
      <c r="L47" s="238">
        <v>18715</v>
      </c>
      <c r="M47" s="238">
        <v>18387</v>
      </c>
      <c r="N47" s="238">
        <v>18466</v>
      </c>
      <c r="O47" s="238">
        <v>14737</v>
      </c>
      <c r="P47" s="238">
        <v>9099</v>
      </c>
      <c r="Q47" s="238">
        <v>9710</v>
      </c>
      <c r="R47" s="238">
        <v>14569</v>
      </c>
      <c r="S47" s="238">
        <v>10648</v>
      </c>
      <c r="T47" s="238">
        <v>14127</v>
      </c>
      <c r="U47" s="238">
        <v>16381</v>
      </c>
      <c r="V47" s="238">
        <v>16359</v>
      </c>
      <c r="W47" s="238">
        <v>14658</v>
      </c>
      <c r="X47" s="238">
        <v>13974</v>
      </c>
      <c r="Y47" s="238">
        <v>10730</v>
      </c>
      <c r="Z47" s="238">
        <v>11863</v>
      </c>
      <c r="AA47" s="238">
        <v>11842</v>
      </c>
      <c r="AB47" s="238">
        <v>10991</v>
      </c>
      <c r="AC47" s="238">
        <v>31415</v>
      </c>
      <c r="AD47" s="238">
        <v>38884</v>
      </c>
      <c r="AE47" s="238">
        <v>21525</v>
      </c>
      <c r="AF47" s="238">
        <v>13263</v>
      </c>
      <c r="AG47" s="238">
        <v>15760</v>
      </c>
      <c r="AH47" s="238">
        <v>13805</v>
      </c>
      <c r="AI47" s="238">
        <v>10052</v>
      </c>
      <c r="AJ47" s="238">
        <v>14876</v>
      </c>
      <c r="AK47" s="238">
        <v>8800</v>
      </c>
      <c r="AL47" s="238">
        <v>10657</v>
      </c>
      <c r="AM47" s="238">
        <v>10287</v>
      </c>
      <c r="AN47" s="238">
        <v>8764</v>
      </c>
      <c r="AO47" s="238">
        <v>7940</v>
      </c>
      <c r="AP47" s="238">
        <v>9459</v>
      </c>
      <c r="AQ47" s="238">
        <v>7342</v>
      </c>
      <c r="AR47" s="238">
        <v>5721</v>
      </c>
      <c r="AS47" s="238">
        <v>8162</v>
      </c>
      <c r="AT47" s="238">
        <v>5554</v>
      </c>
      <c r="AU47" s="238">
        <v>5667</v>
      </c>
      <c r="AV47" s="238">
        <v>6344</v>
      </c>
      <c r="AW47" s="238">
        <v>5942</v>
      </c>
      <c r="AX47" s="238">
        <v>10615</v>
      </c>
      <c r="AY47" s="238">
        <v>6038</v>
      </c>
      <c r="AZ47" s="238">
        <v>4878</v>
      </c>
      <c r="BA47" s="238">
        <v>7476</v>
      </c>
      <c r="BB47" s="238">
        <v>5607</v>
      </c>
      <c r="BC47" s="238">
        <v>4276</v>
      </c>
      <c r="BD47" s="238">
        <v>3898</v>
      </c>
      <c r="BE47" s="238">
        <v>3540</v>
      </c>
      <c r="BF47" s="238">
        <v>3777</v>
      </c>
      <c r="BG47" s="238">
        <v>3948</v>
      </c>
      <c r="BH47" s="238">
        <v>4355</v>
      </c>
      <c r="BI47" s="238">
        <v>4617</v>
      </c>
      <c r="BJ47" s="238">
        <v>3309</v>
      </c>
      <c r="BK47" s="238">
        <v>6792</v>
      </c>
      <c r="BL47" s="238">
        <v>3842</v>
      </c>
      <c r="BM47" s="238">
        <v>7893</v>
      </c>
      <c r="BN47" s="238">
        <v>10971</v>
      </c>
      <c r="BO47" s="238">
        <v>4506</v>
      </c>
      <c r="BP47" s="238">
        <v>5752</v>
      </c>
      <c r="BQ47" s="238">
        <v>4932</v>
      </c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41">
        <f t="shared" si="29"/>
        <v>10684</v>
      </c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</row>
    <row r="48" spans="1:184" s="246" customFormat="1" x14ac:dyDescent="0.3">
      <c r="A48" s="237" t="s">
        <v>1240</v>
      </c>
      <c r="B48" s="237"/>
      <c r="C48" s="237"/>
      <c r="D48" s="237"/>
      <c r="E48" s="237"/>
      <c r="F48" s="237">
        <v>1868</v>
      </c>
      <c r="G48" s="237">
        <v>1454</v>
      </c>
      <c r="H48" s="237">
        <v>1585</v>
      </c>
      <c r="I48" s="238">
        <v>1723</v>
      </c>
      <c r="J48" s="238">
        <v>1620</v>
      </c>
      <c r="K48" s="237">
        <v>933</v>
      </c>
      <c r="L48" s="237">
        <v>714</v>
      </c>
      <c r="M48" s="237">
        <v>775</v>
      </c>
      <c r="N48" s="237">
        <v>457</v>
      </c>
      <c r="O48" s="237">
        <v>309</v>
      </c>
      <c r="P48" s="237">
        <v>273</v>
      </c>
      <c r="Q48" s="237">
        <v>247</v>
      </c>
      <c r="R48" s="237">
        <v>140</v>
      </c>
      <c r="S48" s="237">
        <v>184</v>
      </c>
      <c r="T48" s="238">
        <v>319</v>
      </c>
      <c r="U48" s="238">
        <v>483</v>
      </c>
      <c r="V48" s="238">
        <v>238</v>
      </c>
      <c r="W48" s="238">
        <v>752</v>
      </c>
      <c r="X48" s="238">
        <v>294</v>
      </c>
      <c r="Y48" s="238">
        <v>106</v>
      </c>
      <c r="Z48" s="239" t="s">
        <v>1263</v>
      </c>
      <c r="AA48" s="239" t="s">
        <v>1263</v>
      </c>
      <c r="AB48" s="238">
        <v>1450</v>
      </c>
      <c r="AC48" s="238">
        <v>3124</v>
      </c>
      <c r="AD48" s="238">
        <v>1216</v>
      </c>
      <c r="AE48" s="238">
        <v>1117</v>
      </c>
      <c r="AF48" s="238">
        <v>692</v>
      </c>
      <c r="AG48" s="238">
        <v>468</v>
      </c>
      <c r="AH48" s="238">
        <v>436</v>
      </c>
      <c r="AI48" s="238">
        <v>721</v>
      </c>
      <c r="AJ48" s="238">
        <v>560</v>
      </c>
      <c r="AK48" s="238">
        <v>1753</v>
      </c>
      <c r="AL48" s="238">
        <v>2666</v>
      </c>
      <c r="AM48" s="238">
        <v>1082</v>
      </c>
      <c r="AN48" s="238">
        <v>621</v>
      </c>
      <c r="AO48" s="238">
        <v>1241</v>
      </c>
      <c r="AP48" s="238">
        <v>527</v>
      </c>
      <c r="AQ48" s="238">
        <v>401</v>
      </c>
      <c r="AR48" s="238">
        <v>516</v>
      </c>
      <c r="AS48" s="238">
        <v>748</v>
      </c>
      <c r="AT48" s="238">
        <v>538</v>
      </c>
      <c r="AU48" s="238">
        <v>435</v>
      </c>
      <c r="AV48" s="238">
        <v>482</v>
      </c>
      <c r="AW48" s="238">
        <v>205</v>
      </c>
      <c r="AX48" s="238">
        <v>102</v>
      </c>
      <c r="AY48" s="238">
        <v>37</v>
      </c>
      <c r="AZ48" s="238" t="s">
        <v>1012</v>
      </c>
      <c r="BA48" s="238">
        <v>2414</v>
      </c>
      <c r="BB48" s="238">
        <v>557</v>
      </c>
      <c r="BC48" s="238">
        <v>551</v>
      </c>
      <c r="BD48" s="238">
        <v>713</v>
      </c>
      <c r="BE48" s="238">
        <v>816</v>
      </c>
      <c r="BF48" s="238">
        <v>600</v>
      </c>
      <c r="BG48" s="238">
        <v>643</v>
      </c>
      <c r="BH48" s="238">
        <v>609</v>
      </c>
      <c r="BI48" s="238">
        <v>356</v>
      </c>
      <c r="BJ48" s="238">
        <v>294</v>
      </c>
      <c r="BK48" s="238">
        <v>4334</v>
      </c>
      <c r="BL48" s="238">
        <v>550</v>
      </c>
      <c r="BM48" s="238">
        <v>161</v>
      </c>
      <c r="BN48" s="238">
        <v>26</v>
      </c>
      <c r="BO48" s="238">
        <v>241</v>
      </c>
      <c r="BP48" s="238">
        <v>232</v>
      </c>
      <c r="BQ48" s="238">
        <v>217</v>
      </c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41">
        <f t="shared" si="29"/>
        <v>449</v>
      </c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</row>
    <row r="49" spans="1:184" s="246" customFormat="1" x14ac:dyDescent="0.3">
      <c r="A49" s="237" t="s">
        <v>1243</v>
      </c>
      <c r="B49" s="237"/>
      <c r="C49" s="237"/>
      <c r="D49" s="237"/>
      <c r="E49" s="237"/>
      <c r="F49" s="237"/>
      <c r="G49" s="238">
        <v>2126</v>
      </c>
      <c r="H49" s="237">
        <v>892</v>
      </c>
      <c r="I49" s="238">
        <v>2153</v>
      </c>
      <c r="J49" s="238">
        <v>1905</v>
      </c>
      <c r="K49" s="238">
        <v>1713</v>
      </c>
      <c r="L49" s="238">
        <v>1816</v>
      </c>
      <c r="M49" s="238">
        <v>1973</v>
      </c>
      <c r="N49" s="238">
        <v>1786</v>
      </c>
      <c r="O49" s="238">
        <v>1653</v>
      </c>
      <c r="P49" s="238">
        <v>1604</v>
      </c>
      <c r="Q49" s="238">
        <v>1183</v>
      </c>
      <c r="R49" s="237">
        <v>954</v>
      </c>
      <c r="S49" s="238">
        <v>1167</v>
      </c>
      <c r="T49" s="238">
        <v>1293</v>
      </c>
      <c r="U49" s="238">
        <v>1989</v>
      </c>
      <c r="V49" s="238">
        <v>2892</v>
      </c>
      <c r="W49" s="238">
        <v>3263</v>
      </c>
      <c r="X49" s="238">
        <v>1882</v>
      </c>
      <c r="Y49" s="238">
        <v>2293</v>
      </c>
      <c r="Z49" s="238">
        <v>2542</v>
      </c>
      <c r="AA49" s="238">
        <v>2300</v>
      </c>
      <c r="AB49" s="238">
        <v>1661</v>
      </c>
      <c r="AC49" s="238">
        <v>1407</v>
      </c>
      <c r="AD49" s="238">
        <v>1242</v>
      </c>
      <c r="AE49" s="238">
        <v>1248</v>
      </c>
      <c r="AF49" s="238">
        <v>1998</v>
      </c>
      <c r="AG49" s="238">
        <v>3242</v>
      </c>
      <c r="AH49" s="238">
        <v>2881</v>
      </c>
      <c r="AI49" s="238">
        <v>3171</v>
      </c>
      <c r="AJ49" s="238">
        <v>2558</v>
      </c>
      <c r="AK49" s="238">
        <v>4335</v>
      </c>
      <c r="AL49" s="238">
        <v>3401</v>
      </c>
      <c r="AM49" s="238">
        <v>2285</v>
      </c>
      <c r="AN49" s="238">
        <v>1551</v>
      </c>
      <c r="AO49" s="238">
        <v>1984</v>
      </c>
      <c r="AP49" s="238">
        <v>1695</v>
      </c>
      <c r="AQ49" s="238">
        <v>1426</v>
      </c>
      <c r="AR49" s="238">
        <v>1672</v>
      </c>
      <c r="AS49" s="238">
        <v>2589</v>
      </c>
      <c r="AT49" s="238">
        <v>1049</v>
      </c>
      <c r="AU49" s="238">
        <v>1695</v>
      </c>
      <c r="AV49" s="238">
        <v>1510</v>
      </c>
      <c r="AW49" s="238">
        <v>1497</v>
      </c>
      <c r="AX49" s="238">
        <v>1385</v>
      </c>
      <c r="AY49" s="238">
        <v>906</v>
      </c>
      <c r="AZ49" s="238">
        <v>1096</v>
      </c>
      <c r="BA49" s="238">
        <v>1566</v>
      </c>
      <c r="BB49" s="238">
        <v>1052</v>
      </c>
      <c r="BC49" s="238">
        <v>941</v>
      </c>
      <c r="BD49" s="238">
        <v>1389</v>
      </c>
      <c r="BE49" s="238">
        <v>954</v>
      </c>
      <c r="BF49" s="238">
        <v>707</v>
      </c>
      <c r="BG49" s="238">
        <v>829</v>
      </c>
      <c r="BH49" s="238">
        <v>797</v>
      </c>
      <c r="BI49" s="238">
        <v>948</v>
      </c>
      <c r="BJ49" s="238">
        <v>1723</v>
      </c>
      <c r="BK49" s="238">
        <v>1690</v>
      </c>
      <c r="BL49" s="238">
        <v>1037</v>
      </c>
      <c r="BM49" s="238">
        <v>394</v>
      </c>
      <c r="BN49" s="238">
        <v>375</v>
      </c>
      <c r="BO49" s="238">
        <v>479</v>
      </c>
      <c r="BP49" s="238">
        <v>777</v>
      </c>
      <c r="BQ49" s="238">
        <v>694</v>
      </c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41">
        <f t="shared" si="29"/>
        <v>1471</v>
      </c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</row>
    <row r="50" spans="1:184" s="246" customFormat="1" x14ac:dyDescent="0.3">
      <c r="A50" s="237" t="s">
        <v>1412</v>
      </c>
      <c r="B50" s="237"/>
      <c r="C50" s="237"/>
      <c r="D50" s="237"/>
      <c r="E50" s="237"/>
      <c r="F50" s="237"/>
      <c r="G50" s="237"/>
      <c r="H50" s="237"/>
      <c r="I50" s="238">
        <v>7835</v>
      </c>
      <c r="J50" s="238">
        <v>5163</v>
      </c>
      <c r="K50" s="238">
        <v>2403</v>
      </c>
      <c r="L50" s="238">
        <v>2900</v>
      </c>
      <c r="M50" s="238">
        <v>2307</v>
      </c>
      <c r="N50" s="238">
        <v>4932</v>
      </c>
      <c r="O50" s="238">
        <v>2955</v>
      </c>
      <c r="P50" s="238">
        <v>2989</v>
      </c>
      <c r="Q50" s="238">
        <v>8736</v>
      </c>
      <c r="R50" s="238">
        <v>2636</v>
      </c>
      <c r="S50" s="238">
        <v>2618</v>
      </c>
      <c r="T50" s="238">
        <v>1782</v>
      </c>
      <c r="U50" s="238">
        <v>2167</v>
      </c>
      <c r="V50" s="238">
        <v>2815</v>
      </c>
      <c r="W50" s="238">
        <v>4135</v>
      </c>
      <c r="X50" s="238">
        <v>2025</v>
      </c>
      <c r="Y50" s="238">
        <v>17059</v>
      </c>
      <c r="Z50" s="238">
        <v>1866</v>
      </c>
      <c r="AA50" s="238">
        <v>989</v>
      </c>
      <c r="AB50" s="238">
        <v>1136</v>
      </c>
      <c r="AC50" s="238">
        <v>1871</v>
      </c>
      <c r="AD50" s="238">
        <v>985</v>
      </c>
      <c r="AE50" s="238">
        <v>1027</v>
      </c>
      <c r="AF50" s="238">
        <v>2068</v>
      </c>
      <c r="AG50" s="238">
        <v>1085</v>
      </c>
      <c r="AH50" s="238">
        <v>1051</v>
      </c>
      <c r="AI50" s="238">
        <v>4289</v>
      </c>
      <c r="AJ50" s="238">
        <v>1886</v>
      </c>
      <c r="AK50" s="238">
        <v>1062</v>
      </c>
      <c r="AL50" s="238">
        <v>1492</v>
      </c>
      <c r="AM50" s="238">
        <v>925</v>
      </c>
      <c r="AN50" s="238">
        <v>865</v>
      </c>
      <c r="AO50" s="238">
        <v>1364</v>
      </c>
      <c r="AP50" s="238">
        <v>1675</v>
      </c>
      <c r="AQ50" s="238">
        <v>708</v>
      </c>
      <c r="AR50" s="238">
        <v>1472</v>
      </c>
      <c r="AS50" s="238">
        <v>675</v>
      </c>
      <c r="AT50" s="238">
        <v>689</v>
      </c>
      <c r="AU50" s="238">
        <v>951</v>
      </c>
      <c r="AV50" s="238">
        <v>848</v>
      </c>
      <c r="AW50" s="238">
        <v>754</v>
      </c>
      <c r="AX50" s="238">
        <v>800</v>
      </c>
      <c r="AY50" s="238">
        <v>739</v>
      </c>
      <c r="AZ50" s="238">
        <v>1420</v>
      </c>
      <c r="BA50" s="238">
        <v>916</v>
      </c>
      <c r="BB50" s="238">
        <v>639</v>
      </c>
      <c r="BC50" s="238">
        <v>712</v>
      </c>
      <c r="BD50" s="238">
        <v>718</v>
      </c>
      <c r="BE50" s="238">
        <v>746</v>
      </c>
      <c r="BF50" s="238">
        <v>695</v>
      </c>
      <c r="BG50" s="238">
        <v>659</v>
      </c>
      <c r="BH50" s="238">
        <v>652</v>
      </c>
      <c r="BI50" s="238">
        <v>624</v>
      </c>
      <c r="BJ50" s="238">
        <v>618</v>
      </c>
      <c r="BK50" s="238">
        <v>625</v>
      </c>
      <c r="BL50" s="238">
        <v>790</v>
      </c>
      <c r="BM50" s="238">
        <v>600</v>
      </c>
      <c r="BN50" s="238">
        <v>1215</v>
      </c>
      <c r="BO50" s="238">
        <v>701</v>
      </c>
      <c r="BP50" s="238">
        <v>896</v>
      </c>
      <c r="BQ50" s="238">
        <v>695</v>
      </c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41">
        <f t="shared" si="29"/>
        <v>1591</v>
      </c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</row>
    <row r="51" spans="1:184" s="246" customFormat="1" x14ac:dyDescent="0.3">
      <c r="A51" s="237" t="s">
        <v>1244</v>
      </c>
      <c r="B51" s="237"/>
      <c r="C51" s="237"/>
      <c r="D51" s="237"/>
      <c r="E51" s="237"/>
      <c r="F51" s="237"/>
      <c r="G51" s="237"/>
      <c r="H51" s="237"/>
      <c r="I51" s="238">
        <v>656</v>
      </c>
      <c r="J51" s="238">
        <v>2378</v>
      </c>
      <c r="K51" s="238">
        <v>1504</v>
      </c>
      <c r="L51" s="238">
        <v>1288</v>
      </c>
      <c r="M51" s="238">
        <v>1348</v>
      </c>
      <c r="N51" s="238">
        <v>2219</v>
      </c>
      <c r="O51" s="238">
        <v>1961</v>
      </c>
      <c r="P51" s="238">
        <v>1289</v>
      </c>
      <c r="Q51" s="238">
        <v>1630</v>
      </c>
      <c r="R51" s="238">
        <v>1713</v>
      </c>
      <c r="S51" s="238">
        <v>1367</v>
      </c>
      <c r="T51" s="238">
        <v>2870</v>
      </c>
      <c r="U51" s="238">
        <v>3191</v>
      </c>
      <c r="V51" s="238">
        <v>3086</v>
      </c>
      <c r="W51" s="238">
        <v>3906</v>
      </c>
      <c r="X51" s="238">
        <v>2561</v>
      </c>
      <c r="Y51" s="238">
        <v>1165</v>
      </c>
      <c r="Z51" s="238">
        <v>1702</v>
      </c>
      <c r="AA51" s="238">
        <v>20377</v>
      </c>
      <c r="AB51" s="238">
        <v>4167</v>
      </c>
      <c r="AC51" s="238">
        <v>5347</v>
      </c>
      <c r="AD51" s="238">
        <v>4390</v>
      </c>
      <c r="AE51" s="238">
        <v>3868</v>
      </c>
      <c r="AF51" s="238">
        <v>2990</v>
      </c>
      <c r="AG51" s="238">
        <v>3612</v>
      </c>
      <c r="AH51" s="238">
        <v>3484</v>
      </c>
      <c r="AI51" s="238">
        <v>6380</v>
      </c>
      <c r="AJ51" s="238">
        <v>3538</v>
      </c>
      <c r="AK51" s="238">
        <v>3963</v>
      </c>
      <c r="AL51" s="238">
        <v>3456</v>
      </c>
      <c r="AM51" s="238">
        <v>2922</v>
      </c>
      <c r="AN51" s="238">
        <v>2242</v>
      </c>
      <c r="AO51" s="238">
        <v>3714</v>
      </c>
      <c r="AP51" s="238">
        <v>3330</v>
      </c>
      <c r="AQ51" s="238">
        <v>2141</v>
      </c>
      <c r="AR51" s="238">
        <v>4814</v>
      </c>
      <c r="AS51" s="238">
        <v>1704</v>
      </c>
      <c r="AT51" s="238">
        <v>1505</v>
      </c>
      <c r="AU51" s="316" t="s">
        <v>1148</v>
      </c>
      <c r="AV51" s="238">
        <v>782</v>
      </c>
      <c r="AW51" s="238">
        <v>1220</v>
      </c>
      <c r="AX51" s="238">
        <v>1042</v>
      </c>
      <c r="AY51" s="238">
        <v>1044</v>
      </c>
      <c r="AZ51" s="238">
        <v>1026</v>
      </c>
      <c r="BA51" s="238">
        <v>1980</v>
      </c>
      <c r="BB51" s="238">
        <v>1123</v>
      </c>
      <c r="BC51" s="238">
        <v>1249</v>
      </c>
      <c r="BD51" s="238">
        <v>986</v>
      </c>
      <c r="BE51" s="238">
        <v>770</v>
      </c>
      <c r="BF51" s="238">
        <v>722</v>
      </c>
      <c r="BG51" s="316">
        <v>837</v>
      </c>
      <c r="BH51" s="238">
        <v>1020</v>
      </c>
      <c r="BI51" s="238">
        <v>865</v>
      </c>
      <c r="BJ51" s="238">
        <v>903</v>
      </c>
      <c r="BK51" s="238">
        <v>1260</v>
      </c>
      <c r="BL51" s="238">
        <v>868</v>
      </c>
      <c r="BM51" s="238">
        <v>731</v>
      </c>
      <c r="BN51" s="238">
        <v>667</v>
      </c>
      <c r="BO51" s="238">
        <v>744</v>
      </c>
      <c r="BP51" s="238">
        <v>943</v>
      </c>
      <c r="BQ51" s="238">
        <v>900</v>
      </c>
      <c r="BR51" s="238"/>
      <c r="BS51" s="316"/>
      <c r="BT51" s="238"/>
      <c r="BU51" s="238"/>
      <c r="BV51" s="238"/>
      <c r="BW51" s="238"/>
      <c r="BX51" s="238"/>
      <c r="BY51" s="238"/>
      <c r="BZ51" s="238"/>
      <c r="CA51" s="238"/>
      <c r="CB51" s="241">
        <f t="shared" si="29"/>
        <v>1843</v>
      </c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</row>
    <row r="52" spans="1:184" s="246" customFormat="1" x14ac:dyDescent="0.3">
      <c r="A52" s="237" t="s">
        <v>1350</v>
      </c>
      <c r="B52" s="237"/>
      <c r="C52" s="237"/>
      <c r="D52" s="237"/>
      <c r="E52" s="237"/>
      <c r="F52" s="237"/>
      <c r="G52" s="237"/>
      <c r="H52" s="237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>
        <v>24</v>
      </c>
      <c r="AV52" s="238">
        <v>460</v>
      </c>
      <c r="AW52" s="238">
        <v>173</v>
      </c>
      <c r="AX52" s="238">
        <v>77</v>
      </c>
      <c r="AY52" s="238">
        <v>141</v>
      </c>
      <c r="AZ52" s="238">
        <v>128</v>
      </c>
      <c r="BA52" s="238">
        <v>199</v>
      </c>
      <c r="BB52" s="238">
        <v>359</v>
      </c>
      <c r="BC52" s="238">
        <v>83</v>
      </c>
      <c r="BD52" s="238">
        <v>152</v>
      </c>
      <c r="BE52" s="238">
        <v>94</v>
      </c>
      <c r="BF52" s="238">
        <v>175</v>
      </c>
      <c r="BG52" s="238">
        <v>95</v>
      </c>
      <c r="BH52" s="238">
        <v>207</v>
      </c>
      <c r="BI52" s="238">
        <v>89</v>
      </c>
      <c r="BJ52" s="238">
        <v>188</v>
      </c>
      <c r="BK52" s="238">
        <v>67</v>
      </c>
      <c r="BL52" s="238">
        <v>197</v>
      </c>
      <c r="BM52" s="238">
        <v>95</v>
      </c>
      <c r="BN52" s="238">
        <v>66</v>
      </c>
      <c r="BO52" s="238">
        <v>101</v>
      </c>
      <c r="BP52" s="238">
        <v>68</v>
      </c>
      <c r="BQ52" s="238">
        <v>70</v>
      </c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41">
        <f t="shared" si="29"/>
        <v>138</v>
      </c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</row>
    <row r="53" spans="1:184" s="246" customFormat="1" x14ac:dyDescent="0.3">
      <c r="A53" s="237" t="s">
        <v>1467</v>
      </c>
      <c r="B53" s="237"/>
      <c r="C53" s="237"/>
      <c r="D53" s="237"/>
      <c r="E53" s="237"/>
      <c r="F53" s="237"/>
      <c r="G53" s="237"/>
      <c r="H53" s="237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41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</row>
    <row r="54" spans="1:184" s="246" customFormat="1" x14ac:dyDescent="0.3">
      <c r="A54" s="237" t="s">
        <v>436</v>
      </c>
      <c r="B54" s="237"/>
      <c r="C54" s="237"/>
      <c r="D54" s="237"/>
      <c r="E54" s="237"/>
      <c r="F54" s="237"/>
      <c r="G54" s="237"/>
      <c r="H54" s="237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>
        <v>1405</v>
      </c>
      <c r="BM54" s="238">
        <v>1469</v>
      </c>
      <c r="BN54" s="238">
        <v>461</v>
      </c>
      <c r="BO54" s="238">
        <v>773</v>
      </c>
      <c r="BP54" s="238">
        <v>893</v>
      </c>
      <c r="BQ54" s="238">
        <v>529</v>
      </c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41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</row>
    <row r="55" spans="1:184" s="246" customFormat="1" x14ac:dyDescent="0.3">
      <c r="A55" s="237" t="s">
        <v>1349</v>
      </c>
      <c r="B55" s="237"/>
      <c r="C55" s="237"/>
      <c r="D55" s="237"/>
      <c r="E55" s="237"/>
      <c r="F55" s="237"/>
      <c r="G55" s="237"/>
      <c r="H55" s="237"/>
      <c r="I55" s="238"/>
      <c r="J55" s="238"/>
      <c r="K55" s="237">
        <v>177</v>
      </c>
      <c r="L55" s="237">
        <v>458</v>
      </c>
      <c r="M55" s="238">
        <v>1251</v>
      </c>
      <c r="N55" s="238">
        <v>5916</v>
      </c>
      <c r="O55" s="238">
        <v>1499</v>
      </c>
      <c r="P55" s="237">
        <v>546</v>
      </c>
      <c r="Q55" s="238">
        <v>1014</v>
      </c>
      <c r="R55" s="237">
        <v>586</v>
      </c>
      <c r="S55" s="237">
        <v>846</v>
      </c>
      <c r="T55" s="238">
        <v>429</v>
      </c>
      <c r="U55" s="238">
        <v>230</v>
      </c>
      <c r="V55" s="238">
        <v>291</v>
      </c>
      <c r="W55" s="238">
        <v>253</v>
      </c>
      <c r="X55" s="238">
        <v>208</v>
      </c>
      <c r="Y55" s="238">
        <v>146</v>
      </c>
      <c r="Z55" s="238">
        <v>445</v>
      </c>
      <c r="AA55" s="238">
        <v>478</v>
      </c>
      <c r="AB55" s="238">
        <v>351</v>
      </c>
      <c r="AC55" s="238">
        <v>162</v>
      </c>
      <c r="AD55" s="238">
        <v>467</v>
      </c>
      <c r="AE55" s="238">
        <v>141</v>
      </c>
      <c r="AF55" s="238">
        <v>117</v>
      </c>
      <c r="AG55" s="238">
        <v>532</v>
      </c>
      <c r="AH55" s="238">
        <v>153</v>
      </c>
      <c r="AI55" s="238">
        <v>182</v>
      </c>
      <c r="AJ55" s="238">
        <v>122</v>
      </c>
      <c r="AK55" s="238">
        <v>109</v>
      </c>
      <c r="AL55" s="238">
        <v>162</v>
      </c>
      <c r="AM55" s="238">
        <v>124</v>
      </c>
      <c r="AN55" s="238">
        <v>67</v>
      </c>
      <c r="AO55" s="238">
        <v>79</v>
      </c>
      <c r="AP55" s="238">
        <v>142</v>
      </c>
      <c r="AQ55" s="238">
        <v>206</v>
      </c>
      <c r="AR55" s="238">
        <v>146</v>
      </c>
      <c r="AS55" s="238">
        <v>126</v>
      </c>
      <c r="AT55" s="238">
        <v>63</v>
      </c>
      <c r="AU55" s="238">
        <v>78</v>
      </c>
      <c r="AV55" s="238">
        <v>62</v>
      </c>
      <c r="AW55" s="238">
        <v>47</v>
      </c>
      <c r="AX55" s="238">
        <v>45</v>
      </c>
      <c r="AY55" s="238">
        <v>62</v>
      </c>
      <c r="AZ55" s="238">
        <v>263</v>
      </c>
      <c r="BA55" s="238">
        <v>1121</v>
      </c>
      <c r="BB55" s="238">
        <v>147</v>
      </c>
      <c r="BC55" s="238">
        <v>125</v>
      </c>
      <c r="BD55" s="238">
        <v>114</v>
      </c>
      <c r="BE55" s="238">
        <v>1543</v>
      </c>
      <c r="BF55" s="238">
        <v>63</v>
      </c>
      <c r="BG55" s="238">
        <v>83</v>
      </c>
      <c r="BH55" s="238">
        <v>140</v>
      </c>
      <c r="BI55" s="238">
        <v>944</v>
      </c>
      <c r="BJ55" s="238">
        <v>148</v>
      </c>
      <c r="BK55" s="238">
        <v>187</v>
      </c>
      <c r="BL55" s="238">
        <v>372</v>
      </c>
      <c r="BM55" s="238">
        <v>61</v>
      </c>
      <c r="BN55" s="238">
        <v>105</v>
      </c>
      <c r="BO55" s="238">
        <v>117</v>
      </c>
      <c r="BP55" s="238">
        <v>340</v>
      </c>
      <c r="BQ55" s="238">
        <v>264</v>
      </c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41">
        <f t="shared" ref="CB55:CB57" si="30">SUM(BP55:CA55)</f>
        <v>604</v>
      </c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</row>
    <row r="56" spans="1:184" s="246" customFormat="1" x14ac:dyDescent="0.3">
      <c r="A56" s="237" t="s">
        <v>1253</v>
      </c>
      <c r="B56" s="237"/>
      <c r="C56" s="237"/>
      <c r="D56" s="237"/>
      <c r="E56" s="237"/>
      <c r="F56" s="237"/>
      <c r="G56" s="237"/>
      <c r="H56" s="237"/>
      <c r="I56" s="238"/>
      <c r="J56" s="238"/>
      <c r="K56" s="237"/>
      <c r="L56" s="237"/>
      <c r="M56" s="237"/>
      <c r="N56" s="237"/>
      <c r="O56" s="237">
        <v>506</v>
      </c>
      <c r="P56" s="238">
        <v>2255</v>
      </c>
      <c r="Q56" s="238">
        <v>1688</v>
      </c>
      <c r="R56" s="238">
        <v>3778</v>
      </c>
      <c r="S56" s="238">
        <v>2297</v>
      </c>
      <c r="T56" s="238">
        <v>3404</v>
      </c>
      <c r="U56" s="238">
        <v>4915</v>
      </c>
      <c r="V56" s="238">
        <v>6524</v>
      </c>
      <c r="W56" s="238">
        <v>7545</v>
      </c>
      <c r="X56" s="238">
        <v>7506</v>
      </c>
      <c r="Y56" s="238">
        <v>13605</v>
      </c>
      <c r="Z56" s="238">
        <v>5886</v>
      </c>
      <c r="AA56" s="238">
        <v>4149</v>
      </c>
      <c r="AB56" s="238">
        <v>4145</v>
      </c>
      <c r="AC56" s="238">
        <v>6606</v>
      </c>
      <c r="AD56" s="238">
        <v>7673</v>
      </c>
      <c r="AE56" s="238">
        <v>2902</v>
      </c>
      <c r="AF56" s="238">
        <v>4447</v>
      </c>
      <c r="AG56" s="238">
        <v>4837</v>
      </c>
      <c r="AH56" s="238">
        <v>3180</v>
      </c>
      <c r="AI56" s="238">
        <v>11728</v>
      </c>
      <c r="AJ56" s="238">
        <v>5507</v>
      </c>
      <c r="AK56" s="238">
        <v>3793</v>
      </c>
      <c r="AL56" s="238">
        <v>2425</v>
      </c>
      <c r="AM56" s="238">
        <v>2186</v>
      </c>
      <c r="AN56" s="238">
        <v>5737</v>
      </c>
      <c r="AO56" s="238">
        <v>3193</v>
      </c>
      <c r="AP56" s="238">
        <v>928</v>
      </c>
      <c r="AQ56" s="238">
        <v>2818</v>
      </c>
      <c r="AR56" s="238">
        <v>4761</v>
      </c>
      <c r="AS56" s="238">
        <v>2011</v>
      </c>
      <c r="AT56" s="238">
        <v>2468</v>
      </c>
      <c r="AU56" s="238">
        <v>2379</v>
      </c>
      <c r="AV56" s="238">
        <v>482</v>
      </c>
      <c r="AW56" s="238">
        <v>3582</v>
      </c>
      <c r="AX56" s="238">
        <v>2926</v>
      </c>
      <c r="AY56" s="238">
        <v>2698</v>
      </c>
      <c r="AZ56" s="238">
        <v>2669</v>
      </c>
      <c r="BA56" s="238">
        <v>4432</v>
      </c>
      <c r="BB56" s="238">
        <v>3878</v>
      </c>
      <c r="BC56" s="238">
        <v>2492</v>
      </c>
      <c r="BD56" s="238">
        <v>4347</v>
      </c>
      <c r="BE56" s="238">
        <v>6609</v>
      </c>
      <c r="BF56" s="238">
        <v>1872</v>
      </c>
      <c r="BG56" s="238">
        <v>1735</v>
      </c>
      <c r="BH56" s="238">
        <v>1734</v>
      </c>
      <c r="BI56" s="238">
        <v>1369</v>
      </c>
      <c r="BJ56" s="238">
        <v>1535</v>
      </c>
      <c r="BK56" s="238">
        <v>1681</v>
      </c>
      <c r="BL56" s="238">
        <v>1462</v>
      </c>
      <c r="BM56" s="238">
        <v>4609</v>
      </c>
      <c r="BN56" s="238">
        <v>1290</v>
      </c>
      <c r="BO56" s="238">
        <v>1279</v>
      </c>
      <c r="BP56" s="238">
        <v>2112</v>
      </c>
      <c r="BQ56" s="238">
        <v>1910</v>
      </c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41">
        <f t="shared" si="30"/>
        <v>4022</v>
      </c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</row>
    <row r="57" spans="1:184" s="246" customFormat="1" x14ac:dyDescent="0.3">
      <c r="A57" s="237" t="s">
        <v>341</v>
      </c>
      <c r="B57" s="237"/>
      <c r="C57" s="237"/>
      <c r="D57" s="237"/>
      <c r="E57" s="237"/>
      <c r="F57" s="237"/>
      <c r="G57" s="237"/>
      <c r="H57" s="237"/>
      <c r="I57" s="238"/>
      <c r="J57" s="238"/>
      <c r="K57" s="237"/>
      <c r="L57" s="237"/>
      <c r="M57" s="237"/>
      <c r="N57" s="237"/>
      <c r="O57" s="237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>
        <v>600</v>
      </c>
      <c r="BM57" s="238">
        <v>525</v>
      </c>
      <c r="BN57" s="238">
        <v>446</v>
      </c>
      <c r="BO57" s="238">
        <v>233</v>
      </c>
      <c r="BP57" s="238">
        <v>247</v>
      </c>
      <c r="BQ57" s="238">
        <v>460</v>
      </c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41">
        <f t="shared" si="30"/>
        <v>707</v>
      </c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</row>
    <row r="58" spans="1:184" s="246" customFormat="1" x14ac:dyDescent="0.3">
      <c r="A58" s="237" t="s">
        <v>1421</v>
      </c>
      <c r="B58" s="237"/>
      <c r="C58" s="237"/>
      <c r="D58" s="237"/>
      <c r="E58" s="237"/>
      <c r="F58" s="237"/>
      <c r="G58" s="237"/>
      <c r="H58" s="237"/>
      <c r="I58" s="238"/>
      <c r="J58" s="238"/>
      <c r="K58" s="237"/>
      <c r="L58" s="237"/>
      <c r="M58" s="237"/>
      <c r="N58" s="237"/>
      <c r="O58" s="237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>
        <v>1281</v>
      </c>
      <c r="AD58" s="238">
        <v>836</v>
      </c>
      <c r="AE58" s="238">
        <v>809</v>
      </c>
      <c r="AF58" s="238">
        <v>364</v>
      </c>
      <c r="AG58" s="238">
        <v>1067</v>
      </c>
      <c r="AH58" s="238">
        <v>943</v>
      </c>
      <c r="AI58" s="238">
        <v>1411</v>
      </c>
      <c r="AJ58" s="238">
        <v>2285</v>
      </c>
      <c r="AK58" s="238">
        <v>1811</v>
      </c>
      <c r="AL58" s="238">
        <v>1487</v>
      </c>
      <c r="AM58" s="238">
        <v>1502</v>
      </c>
      <c r="AN58" s="238">
        <v>3367</v>
      </c>
      <c r="AO58" s="238">
        <v>1160</v>
      </c>
      <c r="AP58" s="238">
        <v>2771</v>
      </c>
      <c r="AQ58" s="238">
        <v>1402</v>
      </c>
      <c r="AR58" s="238">
        <v>1101</v>
      </c>
      <c r="AS58" s="238">
        <v>716</v>
      </c>
      <c r="AT58" s="238">
        <v>3048</v>
      </c>
      <c r="AU58" s="238">
        <v>1058</v>
      </c>
      <c r="AV58" s="238">
        <v>1141</v>
      </c>
      <c r="AW58" s="238">
        <v>1826</v>
      </c>
      <c r="AX58" s="238">
        <v>1856</v>
      </c>
      <c r="AY58" s="238">
        <v>1070</v>
      </c>
      <c r="AZ58" s="238">
        <v>2161</v>
      </c>
      <c r="BA58" s="238">
        <v>2866</v>
      </c>
      <c r="BB58" s="238">
        <v>908</v>
      </c>
      <c r="BC58" s="238">
        <v>770</v>
      </c>
      <c r="BD58" s="238">
        <v>2964</v>
      </c>
      <c r="BE58" s="238">
        <v>1092</v>
      </c>
      <c r="BF58" s="238">
        <v>622</v>
      </c>
      <c r="BG58" s="238">
        <v>704</v>
      </c>
      <c r="BH58" s="238">
        <v>975</v>
      </c>
      <c r="BI58" s="238">
        <v>1041</v>
      </c>
      <c r="BJ58" s="238">
        <v>1382</v>
      </c>
      <c r="BK58" s="238">
        <v>1295</v>
      </c>
      <c r="BL58" s="238">
        <v>944</v>
      </c>
      <c r="BM58" s="238">
        <v>902</v>
      </c>
      <c r="BN58" s="238">
        <v>1007</v>
      </c>
      <c r="BO58" s="238">
        <v>1249</v>
      </c>
      <c r="BP58" s="238">
        <v>1225</v>
      </c>
      <c r="BQ58" s="238">
        <v>1391</v>
      </c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41">
        <f t="shared" ref="CB58:CB60" si="31">SUM(BP58:CA58)</f>
        <v>2616</v>
      </c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</row>
    <row r="59" spans="1:184" s="246" customFormat="1" x14ac:dyDescent="0.3">
      <c r="A59" s="237" t="s">
        <v>1262</v>
      </c>
      <c r="B59" s="237"/>
      <c r="C59" s="237"/>
      <c r="D59" s="237"/>
      <c r="E59" s="237"/>
      <c r="F59" s="237"/>
      <c r="G59" s="237"/>
      <c r="H59" s="237"/>
      <c r="I59" s="238"/>
      <c r="J59" s="238"/>
      <c r="K59" s="237"/>
      <c r="L59" s="237"/>
      <c r="M59" s="237"/>
      <c r="N59" s="237"/>
      <c r="O59" s="237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>
        <v>2889</v>
      </c>
      <c r="AA59" s="238">
        <v>1950</v>
      </c>
      <c r="AB59" s="238">
        <v>2752</v>
      </c>
      <c r="AC59" s="238">
        <v>1147</v>
      </c>
      <c r="AD59" s="238">
        <v>1338</v>
      </c>
      <c r="AE59" s="238">
        <v>779</v>
      </c>
      <c r="AF59" s="238">
        <v>1406</v>
      </c>
      <c r="AG59" s="238">
        <v>1897</v>
      </c>
      <c r="AH59" s="238">
        <v>1374</v>
      </c>
      <c r="AI59" s="238">
        <v>1777</v>
      </c>
      <c r="AJ59" s="238">
        <v>1803</v>
      </c>
      <c r="AK59" s="238">
        <v>2371</v>
      </c>
      <c r="AL59" s="238">
        <v>1419</v>
      </c>
      <c r="AM59" s="238">
        <v>1879</v>
      </c>
      <c r="AN59" s="238">
        <v>5678</v>
      </c>
      <c r="AO59" s="238">
        <v>5098</v>
      </c>
      <c r="AP59" s="238">
        <v>3991</v>
      </c>
      <c r="AQ59" s="238">
        <v>4786</v>
      </c>
      <c r="AR59" s="238">
        <v>2211</v>
      </c>
      <c r="AS59" s="238">
        <v>2466</v>
      </c>
      <c r="AT59" s="238">
        <v>1991</v>
      </c>
      <c r="AU59" s="238">
        <v>2077</v>
      </c>
      <c r="AV59" s="238">
        <v>1957</v>
      </c>
      <c r="AW59" s="238">
        <v>2213</v>
      </c>
      <c r="AX59" s="238">
        <v>3571</v>
      </c>
      <c r="AY59" s="238">
        <v>1715</v>
      </c>
      <c r="AZ59" s="238">
        <v>1591</v>
      </c>
      <c r="BA59" s="238">
        <v>3237</v>
      </c>
      <c r="BB59" s="238">
        <v>2272</v>
      </c>
      <c r="BC59" s="238">
        <v>2088</v>
      </c>
      <c r="BD59" s="238">
        <v>1438</v>
      </c>
      <c r="BE59" s="238">
        <v>2020</v>
      </c>
      <c r="BF59" s="238">
        <v>1482</v>
      </c>
      <c r="BG59" s="238">
        <v>1798</v>
      </c>
      <c r="BH59" s="238">
        <v>1184</v>
      </c>
      <c r="BI59" s="238">
        <v>4300</v>
      </c>
      <c r="BJ59" s="238">
        <v>4226</v>
      </c>
      <c r="BK59" s="238">
        <v>2056</v>
      </c>
      <c r="BL59" s="238">
        <v>1670</v>
      </c>
      <c r="BM59" s="238">
        <v>1222</v>
      </c>
      <c r="BN59" s="238">
        <v>1192</v>
      </c>
      <c r="BO59" s="238">
        <v>1782</v>
      </c>
      <c r="BP59" s="238">
        <v>1556</v>
      </c>
      <c r="BQ59" s="238">
        <v>1956</v>
      </c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41">
        <f t="shared" si="31"/>
        <v>3512</v>
      </c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</row>
    <row r="60" spans="1:184" x14ac:dyDescent="0.3">
      <c r="A60" s="240" t="s">
        <v>1317</v>
      </c>
      <c r="B60" s="240">
        <f t="shared" ref="B60:AG60" si="32">SUM(B44:B59)</f>
        <v>34</v>
      </c>
      <c r="C60" s="240">
        <f t="shared" si="32"/>
        <v>1606</v>
      </c>
      <c r="D60" s="240">
        <f t="shared" si="32"/>
        <v>3559</v>
      </c>
      <c r="E60" s="240">
        <f t="shared" si="32"/>
        <v>19072</v>
      </c>
      <c r="F60" s="240">
        <f t="shared" si="32"/>
        <v>51746</v>
      </c>
      <c r="G60" s="240">
        <f t="shared" si="32"/>
        <v>24114</v>
      </c>
      <c r="H60" s="240">
        <f t="shared" si="32"/>
        <v>92604</v>
      </c>
      <c r="I60" s="240">
        <f t="shared" si="32"/>
        <v>53725</v>
      </c>
      <c r="J60" s="240">
        <f t="shared" si="32"/>
        <v>45445</v>
      </c>
      <c r="K60" s="240">
        <f t="shared" si="32"/>
        <v>45232</v>
      </c>
      <c r="L60" s="240">
        <f t="shared" si="32"/>
        <v>37735</v>
      </c>
      <c r="M60" s="240">
        <f t="shared" si="32"/>
        <v>41373</v>
      </c>
      <c r="N60" s="240">
        <f t="shared" si="32"/>
        <v>70643</v>
      </c>
      <c r="O60" s="240">
        <f t="shared" si="32"/>
        <v>36979</v>
      </c>
      <c r="P60" s="240">
        <f t="shared" si="32"/>
        <v>28693</v>
      </c>
      <c r="Q60" s="240">
        <f t="shared" si="32"/>
        <v>43754</v>
      </c>
      <c r="R60" s="240">
        <f t="shared" si="32"/>
        <v>46428</v>
      </c>
      <c r="S60" s="240">
        <f t="shared" si="32"/>
        <v>34258</v>
      </c>
      <c r="T60" s="241">
        <f t="shared" si="32"/>
        <v>34691</v>
      </c>
      <c r="U60" s="241">
        <f t="shared" si="32"/>
        <v>46095</v>
      </c>
      <c r="V60" s="241">
        <f t="shared" si="32"/>
        <v>48845</v>
      </c>
      <c r="W60" s="241">
        <f t="shared" si="32"/>
        <v>52091</v>
      </c>
      <c r="X60" s="241">
        <f t="shared" si="32"/>
        <v>42292</v>
      </c>
      <c r="Y60" s="241">
        <f t="shared" si="32"/>
        <v>58426</v>
      </c>
      <c r="Z60" s="241">
        <f t="shared" si="32"/>
        <v>43956</v>
      </c>
      <c r="AA60" s="241">
        <f t="shared" si="32"/>
        <v>57775</v>
      </c>
      <c r="AB60" s="241">
        <f t="shared" si="32"/>
        <v>47735</v>
      </c>
      <c r="AC60" s="241">
        <f t="shared" si="32"/>
        <v>71495</v>
      </c>
      <c r="AD60" s="241">
        <f t="shared" si="32"/>
        <v>68908</v>
      </c>
      <c r="AE60" s="241">
        <f t="shared" si="32"/>
        <v>43320</v>
      </c>
      <c r="AF60" s="241">
        <f t="shared" si="32"/>
        <v>39584</v>
      </c>
      <c r="AG60" s="241">
        <f t="shared" si="32"/>
        <v>46078</v>
      </c>
      <c r="AH60" s="241">
        <f t="shared" ref="AH60:BJ60" si="33">SUM(AH44:AH59)</f>
        <v>41228</v>
      </c>
      <c r="AI60" s="241">
        <f t="shared" si="33"/>
        <v>51904</v>
      </c>
      <c r="AJ60" s="241">
        <f t="shared" si="33"/>
        <v>51525</v>
      </c>
      <c r="AK60" s="241">
        <f t="shared" si="33"/>
        <v>43269</v>
      </c>
      <c r="AL60" s="241">
        <f t="shared" si="33"/>
        <v>42707</v>
      </c>
      <c r="AM60" s="241">
        <f t="shared" si="33"/>
        <v>33091</v>
      </c>
      <c r="AN60" s="241">
        <f t="shared" si="33"/>
        <v>46765</v>
      </c>
      <c r="AO60" s="241">
        <f t="shared" si="33"/>
        <v>41429</v>
      </c>
      <c r="AP60" s="241">
        <f t="shared" si="33"/>
        <v>33537</v>
      </c>
      <c r="AQ60" s="241">
        <f t="shared" si="33"/>
        <v>30281</v>
      </c>
      <c r="AR60" s="241">
        <f t="shared" si="33"/>
        <v>31753</v>
      </c>
      <c r="AS60" s="241">
        <f t="shared" si="33"/>
        <v>28336</v>
      </c>
      <c r="AT60" s="241">
        <f t="shared" si="33"/>
        <v>29705</v>
      </c>
      <c r="AU60" s="241">
        <f t="shared" si="33"/>
        <v>27876</v>
      </c>
      <c r="AV60" s="241">
        <f t="shared" si="33"/>
        <v>25741</v>
      </c>
      <c r="AW60" s="241">
        <f t="shared" si="33"/>
        <v>28947</v>
      </c>
      <c r="AX60" s="241">
        <f t="shared" si="33"/>
        <v>34517</v>
      </c>
      <c r="AY60" s="241">
        <f t="shared" si="33"/>
        <v>27252</v>
      </c>
      <c r="AZ60" s="241">
        <f t="shared" si="33"/>
        <v>24792</v>
      </c>
      <c r="BA60" s="241">
        <f t="shared" si="33"/>
        <v>35930</v>
      </c>
      <c r="BB60" s="241">
        <f t="shared" si="33"/>
        <v>29449</v>
      </c>
      <c r="BC60" s="241">
        <f t="shared" si="33"/>
        <v>20976</v>
      </c>
      <c r="BD60" s="241">
        <f t="shared" si="33"/>
        <v>26951</v>
      </c>
      <c r="BE60" s="241">
        <f t="shared" si="33"/>
        <v>26465</v>
      </c>
      <c r="BF60" s="241">
        <f t="shared" si="33"/>
        <v>17876</v>
      </c>
      <c r="BG60" s="241">
        <f t="shared" si="33"/>
        <v>18079</v>
      </c>
      <c r="BH60" s="241">
        <f t="shared" si="33"/>
        <v>19780</v>
      </c>
      <c r="BI60" s="241">
        <f t="shared" si="33"/>
        <v>23763</v>
      </c>
      <c r="BJ60" s="241">
        <f t="shared" si="33"/>
        <v>21364</v>
      </c>
      <c r="BK60" s="241">
        <f>SUM(BK44:BK59)</f>
        <v>25208</v>
      </c>
      <c r="BL60" s="241">
        <f>SUM(BL44:BL59)</f>
        <v>19093</v>
      </c>
      <c r="BM60" s="241">
        <f>SUM(BM44:BM59)</f>
        <v>25795</v>
      </c>
      <c r="BN60" s="241">
        <f>SUM(BN44:BN59)</f>
        <v>24059</v>
      </c>
      <c r="BO60" s="241">
        <f>SUM(BO44:BO59)</f>
        <v>17390</v>
      </c>
      <c r="BP60" s="241">
        <f t="shared" ref="BP60:BV60" si="34">SUM(BP44:BP59)</f>
        <v>21247</v>
      </c>
      <c r="BQ60" s="241">
        <f t="shared" si="34"/>
        <v>20417</v>
      </c>
      <c r="BR60" s="241">
        <f t="shared" si="34"/>
        <v>0</v>
      </c>
      <c r="BS60" s="241">
        <f t="shared" si="34"/>
        <v>0</v>
      </c>
      <c r="BT60" s="241">
        <f t="shared" si="34"/>
        <v>0</v>
      </c>
      <c r="BU60" s="241">
        <f t="shared" si="34"/>
        <v>0</v>
      </c>
      <c r="BV60" s="241">
        <f t="shared" si="34"/>
        <v>0</v>
      </c>
      <c r="BW60" s="241">
        <f>SUM(BW44:BW59)</f>
        <v>0</v>
      </c>
      <c r="BX60" s="241">
        <f>SUM(BX44:BX59)</f>
        <v>0</v>
      </c>
      <c r="BY60" s="241">
        <f>SUM(BY44:BY59)</f>
        <v>0</v>
      </c>
      <c r="BZ60" s="241">
        <f>SUM(BZ44:BZ59)</f>
        <v>0</v>
      </c>
      <c r="CA60" s="241">
        <f>SUM(CA44:CA59)</f>
        <v>0</v>
      </c>
      <c r="CB60" s="241">
        <f t="shared" si="31"/>
        <v>41664</v>
      </c>
    </row>
    <row r="61" spans="1:184" x14ac:dyDescent="0.3">
      <c r="AU61" s="225" t="s">
        <v>1150</v>
      </c>
    </row>
    <row r="62" spans="1:184" s="250" customFormat="1" ht="19.5" thickBot="1" x14ac:dyDescent="0.35">
      <c r="A62" s="223" t="s">
        <v>1304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3"/>
      <c r="BE62" s="223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3"/>
      <c r="BQ62" s="223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</row>
    <row r="63" spans="1:184" s="250" customFormat="1" ht="19.5" thickTop="1" x14ac:dyDescent="0.3">
      <c r="A63" s="225"/>
      <c r="B63" s="228"/>
      <c r="C63" s="228"/>
      <c r="D63" s="228"/>
      <c r="E63" s="228"/>
      <c r="F63" s="228"/>
      <c r="G63" s="228"/>
      <c r="H63" s="229" t="s">
        <v>1326</v>
      </c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 t="s">
        <v>1245</v>
      </c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43" t="s">
        <v>1137</v>
      </c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340" t="s">
        <v>1189</v>
      </c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232" t="s">
        <v>620</v>
      </c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44" t="s">
        <v>620</v>
      </c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</row>
    <row r="64" spans="1:184" s="250" customFormat="1" x14ac:dyDescent="0.3">
      <c r="A64" s="225"/>
      <c r="B64" s="233" t="s">
        <v>1199</v>
      </c>
      <c r="C64" s="233" t="s">
        <v>1343</v>
      </c>
      <c r="D64" s="233" t="s">
        <v>1347</v>
      </c>
      <c r="E64" s="233" t="s">
        <v>1346</v>
      </c>
      <c r="F64" s="233" t="s">
        <v>1345</v>
      </c>
      <c r="G64" s="234" t="s">
        <v>1460</v>
      </c>
      <c r="H64" s="235" t="s">
        <v>1203</v>
      </c>
      <c r="I64" s="235" t="s">
        <v>1453</v>
      </c>
      <c r="J64" s="235" t="s">
        <v>1452</v>
      </c>
      <c r="K64" s="235" t="s">
        <v>1451</v>
      </c>
      <c r="L64" s="235" t="s">
        <v>1450</v>
      </c>
      <c r="M64" s="235" t="s">
        <v>1448</v>
      </c>
      <c r="N64" s="235" t="s">
        <v>1199</v>
      </c>
      <c r="O64" s="235" t="s">
        <v>1343</v>
      </c>
      <c r="P64" s="235" t="s">
        <v>1347</v>
      </c>
      <c r="Q64" s="235" t="s">
        <v>1346</v>
      </c>
      <c r="R64" s="235" t="s">
        <v>1345</v>
      </c>
      <c r="S64" s="235" t="s">
        <v>1460</v>
      </c>
      <c r="T64" s="236" t="s">
        <v>1203</v>
      </c>
      <c r="U64" s="236" t="s">
        <v>1453</v>
      </c>
      <c r="V64" s="236" t="s">
        <v>1452</v>
      </c>
      <c r="W64" s="236" t="s">
        <v>1451</v>
      </c>
      <c r="X64" s="236" t="s">
        <v>1450</v>
      </c>
      <c r="Y64" s="236" t="s">
        <v>1448</v>
      </c>
      <c r="Z64" s="236" t="s">
        <v>1199</v>
      </c>
      <c r="AA64" s="236" t="s">
        <v>1343</v>
      </c>
      <c r="AB64" s="236" t="s">
        <v>1347</v>
      </c>
      <c r="AC64" s="236" t="s">
        <v>1346</v>
      </c>
      <c r="AD64" s="236" t="s">
        <v>1345</v>
      </c>
      <c r="AE64" s="247" t="s">
        <v>1460</v>
      </c>
      <c r="AF64" s="245" t="s">
        <v>1203</v>
      </c>
      <c r="AG64" s="245" t="s">
        <v>1453</v>
      </c>
      <c r="AH64" s="245" t="s">
        <v>1452</v>
      </c>
      <c r="AI64" s="245" t="s">
        <v>1451</v>
      </c>
      <c r="AJ64" s="245" t="s">
        <v>1450</v>
      </c>
      <c r="AK64" s="245" t="s">
        <v>1448</v>
      </c>
      <c r="AL64" s="245" t="s">
        <v>1199</v>
      </c>
      <c r="AM64" s="245" t="s">
        <v>1343</v>
      </c>
      <c r="AN64" s="245" t="s">
        <v>1347</v>
      </c>
      <c r="AO64" s="245" t="s">
        <v>1346</v>
      </c>
      <c r="AP64" s="245" t="s">
        <v>1345</v>
      </c>
      <c r="AQ64" s="245" t="s">
        <v>1460</v>
      </c>
      <c r="AR64" s="339" t="s">
        <v>1203</v>
      </c>
      <c r="AS64" s="339" t="s">
        <v>1453</v>
      </c>
      <c r="AT64" s="339" t="s">
        <v>1452</v>
      </c>
      <c r="AU64" s="339" t="s">
        <v>1451</v>
      </c>
      <c r="AV64" s="339" t="s">
        <v>1450</v>
      </c>
      <c r="AW64" s="339" t="s">
        <v>1448</v>
      </c>
      <c r="AX64" s="339" t="s">
        <v>1199</v>
      </c>
      <c r="AY64" s="339" t="s">
        <v>1343</v>
      </c>
      <c r="AZ64" s="339" t="s">
        <v>1347</v>
      </c>
      <c r="BA64" s="339" t="s">
        <v>1346</v>
      </c>
      <c r="BB64" s="339" t="s">
        <v>1345</v>
      </c>
      <c r="BC64" s="339" t="s">
        <v>1460</v>
      </c>
      <c r="BD64" s="236" t="s">
        <v>1203</v>
      </c>
      <c r="BE64" s="236" t="s">
        <v>1453</v>
      </c>
      <c r="BF64" s="236" t="s">
        <v>1452</v>
      </c>
      <c r="BG64" s="236" t="s">
        <v>1451</v>
      </c>
      <c r="BH64" s="236" t="s">
        <v>1450</v>
      </c>
      <c r="BI64" s="236" t="s">
        <v>1448</v>
      </c>
      <c r="BJ64" s="236" t="s">
        <v>1199</v>
      </c>
      <c r="BK64" s="236" t="s">
        <v>1343</v>
      </c>
      <c r="BL64" s="236" t="s">
        <v>1347</v>
      </c>
      <c r="BM64" s="236" t="s">
        <v>1346</v>
      </c>
      <c r="BN64" s="236" t="s">
        <v>1345</v>
      </c>
      <c r="BO64" s="236" t="s">
        <v>1460</v>
      </c>
      <c r="BP64" s="771" t="s">
        <v>1203</v>
      </c>
      <c r="BQ64" s="771" t="s">
        <v>1453</v>
      </c>
      <c r="BR64" s="771" t="s">
        <v>1452</v>
      </c>
      <c r="BS64" s="771" t="s">
        <v>1451</v>
      </c>
      <c r="BT64" s="771" t="s">
        <v>1450</v>
      </c>
      <c r="BU64" s="771" t="s">
        <v>1448</v>
      </c>
      <c r="BV64" s="771" t="s">
        <v>1199</v>
      </c>
      <c r="BW64" s="771" t="s">
        <v>1343</v>
      </c>
      <c r="BX64" s="771" t="s">
        <v>1347</v>
      </c>
      <c r="BY64" s="771" t="s">
        <v>1346</v>
      </c>
      <c r="BZ64" s="771" t="s">
        <v>1345</v>
      </c>
      <c r="CA64" s="771" t="s">
        <v>1460</v>
      </c>
      <c r="CB64" s="772" t="s">
        <v>1233</v>
      </c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</row>
    <row r="65" spans="1:184" s="250" customFormat="1" x14ac:dyDescent="0.3">
      <c r="A65" s="237" t="s">
        <v>1404</v>
      </c>
      <c r="B65" s="237">
        <v>6</v>
      </c>
      <c r="C65" s="237">
        <v>245</v>
      </c>
      <c r="D65" s="237">
        <v>138</v>
      </c>
      <c r="E65" s="237">
        <v>176</v>
      </c>
      <c r="F65" s="237">
        <v>179</v>
      </c>
      <c r="G65" s="237">
        <v>247</v>
      </c>
      <c r="H65" s="237">
        <v>348</v>
      </c>
      <c r="I65" s="237">
        <v>245</v>
      </c>
      <c r="J65" s="237">
        <v>271</v>
      </c>
      <c r="K65" s="237">
        <v>230</v>
      </c>
      <c r="L65" s="237">
        <v>95</v>
      </c>
      <c r="M65" s="237">
        <v>320</v>
      </c>
      <c r="N65" s="237">
        <v>323</v>
      </c>
      <c r="O65" s="251" t="s">
        <v>1237</v>
      </c>
      <c r="P65" s="251">
        <v>361</v>
      </c>
      <c r="Q65" s="251">
        <v>252</v>
      </c>
      <c r="R65" s="251">
        <v>193</v>
      </c>
      <c r="S65" s="251">
        <v>211</v>
      </c>
      <c r="T65" s="238">
        <v>405</v>
      </c>
      <c r="U65" s="238">
        <v>477</v>
      </c>
      <c r="V65" s="238">
        <v>331</v>
      </c>
      <c r="W65" s="238">
        <v>339</v>
      </c>
      <c r="X65" s="238">
        <v>201</v>
      </c>
      <c r="Y65" s="238">
        <v>179</v>
      </c>
      <c r="Z65" s="238">
        <v>631</v>
      </c>
      <c r="AA65" s="238">
        <v>264</v>
      </c>
      <c r="AB65" s="238">
        <v>279</v>
      </c>
      <c r="AC65" s="238">
        <v>156</v>
      </c>
      <c r="AD65" s="238">
        <v>176</v>
      </c>
      <c r="AE65" s="238">
        <v>147</v>
      </c>
      <c r="AF65" s="249">
        <v>150</v>
      </c>
      <c r="AG65" s="249">
        <v>173</v>
      </c>
      <c r="AH65" s="249">
        <v>143</v>
      </c>
      <c r="AI65" s="249">
        <v>136</v>
      </c>
      <c r="AJ65" s="249">
        <v>307</v>
      </c>
      <c r="AK65" s="249">
        <v>263</v>
      </c>
      <c r="AL65" s="249">
        <v>210</v>
      </c>
      <c r="AM65" s="249">
        <v>284</v>
      </c>
      <c r="AN65" s="249">
        <v>159</v>
      </c>
      <c r="AO65" s="249">
        <v>134</v>
      </c>
      <c r="AP65" s="249">
        <v>89</v>
      </c>
      <c r="AQ65" s="249">
        <v>86</v>
      </c>
      <c r="AR65" s="249">
        <v>75</v>
      </c>
      <c r="AS65" s="249">
        <v>70</v>
      </c>
      <c r="AT65" s="249">
        <v>87</v>
      </c>
      <c r="AU65" s="249">
        <v>52</v>
      </c>
      <c r="AV65" s="249">
        <v>37</v>
      </c>
      <c r="AW65" s="249">
        <v>41</v>
      </c>
      <c r="AX65" s="249">
        <v>43</v>
      </c>
      <c r="AY65" s="249">
        <v>56</v>
      </c>
      <c r="AZ65" s="249">
        <v>55</v>
      </c>
      <c r="BA65" s="249">
        <v>510</v>
      </c>
      <c r="BB65" s="238">
        <v>52</v>
      </c>
      <c r="BC65" s="238">
        <v>37</v>
      </c>
      <c r="BD65" s="249">
        <v>40</v>
      </c>
      <c r="BE65" s="249">
        <v>40</v>
      </c>
      <c r="BF65" s="249">
        <v>24</v>
      </c>
      <c r="BG65" s="249">
        <v>44</v>
      </c>
      <c r="BH65" s="249">
        <v>76</v>
      </c>
      <c r="BI65" s="249">
        <v>110</v>
      </c>
      <c r="BJ65" s="249">
        <v>80</v>
      </c>
      <c r="BK65" s="249">
        <v>111</v>
      </c>
      <c r="BL65" s="249">
        <v>346</v>
      </c>
      <c r="BM65" s="249">
        <v>1660</v>
      </c>
      <c r="BN65" s="238">
        <v>38</v>
      </c>
      <c r="BO65" s="238">
        <v>41</v>
      </c>
      <c r="BP65" s="249">
        <v>33</v>
      </c>
      <c r="BQ65" s="249">
        <v>30</v>
      </c>
      <c r="BR65" s="249"/>
      <c r="BS65" s="249"/>
      <c r="BT65" s="249"/>
      <c r="BU65" s="249"/>
      <c r="BV65" s="249"/>
      <c r="BW65" s="249"/>
      <c r="BX65" s="249"/>
      <c r="BY65" s="249"/>
      <c r="BZ65" s="238"/>
      <c r="CA65" s="238"/>
      <c r="CB65" s="241">
        <f>SUM(BP65:CA65)</f>
        <v>63</v>
      </c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</row>
    <row r="66" spans="1:184" s="250" customFormat="1" hidden="1" x14ac:dyDescent="0.3">
      <c r="A66" s="237" t="s">
        <v>1192</v>
      </c>
      <c r="B66" s="237">
        <v>4</v>
      </c>
      <c r="C66" s="237">
        <v>17</v>
      </c>
      <c r="D66" s="237">
        <v>0</v>
      </c>
      <c r="E66" s="237">
        <v>0</v>
      </c>
      <c r="F66" s="237">
        <v>653</v>
      </c>
      <c r="G66" s="237">
        <v>469</v>
      </c>
      <c r="H66" s="237">
        <v>127</v>
      </c>
      <c r="I66" s="237">
        <v>124</v>
      </c>
      <c r="J66" s="237">
        <v>249</v>
      </c>
      <c r="K66" s="237">
        <v>179</v>
      </c>
      <c r="L66" s="237">
        <v>99</v>
      </c>
      <c r="M66" s="237">
        <v>113</v>
      </c>
      <c r="N66" s="237">
        <v>74</v>
      </c>
      <c r="O66" s="237">
        <v>57</v>
      </c>
      <c r="P66" s="237">
        <v>84</v>
      </c>
      <c r="Q66" s="237">
        <v>55</v>
      </c>
      <c r="R66" s="237">
        <v>53</v>
      </c>
      <c r="S66" s="237">
        <v>67</v>
      </c>
      <c r="T66" s="238">
        <v>83</v>
      </c>
      <c r="U66" s="238">
        <v>53</v>
      </c>
      <c r="V66" s="238">
        <v>48</v>
      </c>
      <c r="W66" s="238">
        <v>72</v>
      </c>
      <c r="X66" s="238">
        <v>57</v>
      </c>
      <c r="Y66" s="238">
        <v>56</v>
      </c>
      <c r="Z66" s="238">
        <v>75</v>
      </c>
      <c r="AA66" s="238">
        <v>38</v>
      </c>
      <c r="AB66" s="238">
        <v>51</v>
      </c>
      <c r="AC66" s="238">
        <v>44</v>
      </c>
      <c r="AD66" s="238">
        <v>39</v>
      </c>
      <c r="AE66" s="238">
        <v>35</v>
      </c>
      <c r="AF66" s="238">
        <v>95</v>
      </c>
      <c r="AG66" s="238">
        <v>88</v>
      </c>
      <c r="AH66" s="238">
        <v>47</v>
      </c>
      <c r="AI66" s="238">
        <v>69</v>
      </c>
      <c r="AJ66" s="238">
        <v>58</v>
      </c>
      <c r="AK66" s="238">
        <v>47</v>
      </c>
      <c r="AL66" s="238">
        <v>94</v>
      </c>
      <c r="AM66" s="238">
        <v>40</v>
      </c>
      <c r="AN66" s="238">
        <v>41</v>
      </c>
      <c r="AO66" s="238">
        <v>41</v>
      </c>
      <c r="AP66" s="238">
        <v>50</v>
      </c>
      <c r="AQ66" s="238">
        <v>35</v>
      </c>
      <c r="AR66" s="238">
        <v>26</v>
      </c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41">
        <f>SUM(BE66:BO66)</f>
        <v>0</v>
      </c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</row>
    <row r="67" spans="1:184" s="250" customFormat="1" x14ac:dyDescent="0.3">
      <c r="A67" s="237" t="s">
        <v>1114</v>
      </c>
      <c r="B67" s="237"/>
      <c r="C67" s="237">
        <v>686</v>
      </c>
      <c r="D67" s="237">
        <v>2260</v>
      </c>
      <c r="E67" s="237">
        <v>9513</v>
      </c>
      <c r="F67" s="237">
        <v>27349</v>
      </c>
      <c r="G67" s="237">
        <v>5930</v>
      </c>
      <c r="H67" s="237">
        <v>5631</v>
      </c>
      <c r="I67" s="238">
        <v>7422</v>
      </c>
      <c r="J67" s="238">
        <v>7478</v>
      </c>
      <c r="K67" s="238">
        <v>11792</v>
      </c>
      <c r="L67" s="238">
        <v>7577</v>
      </c>
      <c r="M67" s="238">
        <v>9647</v>
      </c>
      <c r="N67" s="238">
        <v>26025</v>
      </c>
      <c r="O67" s="238">
        <v>8055</v>
      </c>
      <c r="P67" s="238">
        <v>6511</v>
      </c>
      <c r="Q67" s="238">
        <v>13575</v>
      </c>
      <c r="R67" s="238">
        <v>16546</v>
      </c>
      <c r="S67" s="238">
        <v>9525</v>
      </c>
      <c r="T67" s="238">
        <v>6669</v>
      </c>
      <c r="U67" s="238">
        <v>11528</v>
      </c>
      <c r="V67" s="238">
        <v>11054</v>
      </c>
      <c r="W67" s="238">
        <v>11068</v>
      </c>
      <c r="X67" s="238">
        <v>9341</v>
      </c>
      <c r="Y67" s="238">
        <v>9226</v>
      </c>
      <c r="Z67" s="238">
        <v>11056</v>
      </c>
      <c r="AA67" s="238">
        <v>10170</v>
      </c>
      <c r="AB67" s="238">
        <v>13682</v>
      </c>
      <c r="AC67" s="238">
        <v>13325</v>
      </c>
      <c r="AD67" s="238">
        <v>7805</v>
      </c>
      <c r="AE67" s="238">
        <v>6816</v>
      </c>
      <c r="AF67" s="238">
        <v>7887</v>
      </c>
      <c r="AG67" s="238">
        <v>9137</v>
      </c>
      <c r="AH67" s="238">
        <v>9267</v>
      </c>
      <c r="AI67" s="238">
        <v>8009</v>
      </c>
      <c r="AJ67" s="238">
        <v>12038</v>
      </c>
      <c r="AK67" s="238">
        <v>10054</v>
      </c>
      <c r="AL67" s="238">
        <v>10669</v>
      </c>
      <c r="AM67" s="238">
        <v>6541</v>
      </c>
      <c r="AN67" s="238">
        <v>11636</v>
      </c>
      <c r="AO67" s="238">
        <v>10487</v>
      </c>
      <c r="AP67" s="238">
        <v>6023</v>
      </c>
      <c r="AQ67" s="238">
        <v>5920</v>
      </c>
      <c r="AR67" s="238">
        <v>5692</v>
      </c>
      <c r="AS67" s="238">
        <v>6088</v>
      </c>
      <c r="AT67" s="238">
        <v>9143</v>
      </c>
      <c r="AU67" s="238">
        <v>8928</v>
      </c>
      <c r="AV67" s="238">
        <v>7424</v>
      </c>
      <c r="AW67" s="238">
        <v>7491</v>
      </c>
      <c r="AX67" s="238">
        <v>8171</v>
      </c>
      <c r="AY67" s="238">
        <v>8695</v>
      </c>
      <c r="AZ67" s="238">
        <v>5907</v>
      </c>
      <c r="BA67" s="238">
        <v>6171</v>
      </c>
      <c r="BB67" s="238">
        <v>8796</v>
      </c>
      <c r="BC67" s="238">
        <v>4662</v>
      </c>
      <c r="BD67" s="238">
        <v>7071</v>
      </c>
      <c r="BE67" s="238">
        <v>5139</v>
      </c>
      <c r="BF67" s="238">
        <v>4601</v>
      </c>
      <c r="BG67" s="238">
        <v>4110</v>
      </c>
      <c r="BH67" s="238">
        <v>4476</v>
      </c>
      <c r="BI67" s="238">
        <v>4698</v>
      </c>
      <c r="BJ67" s="238">
        <v>4347</v>
      </c>
      <c r="BK67" s="238">
        <v>3224</v>
      </c>
      <c r="BL67" s="238">
        <v>3061</v>
      </c>
      <c r="BM67" s="238">
        <v>2672</v>
      </c>
      <c r="BN67" s="238">
        <v>3927</v>
      </c>
      <c r="BO67" s="238">
        <v>3245</v>
      </c>
      <c r="BP67" s="238">
        <v>3790</v>
      </c>
      <c r="BQ67" s="238">
        <v>3992</v>
      </c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41">
        <f t="shared" ref="CB67:CB73" si="35">SUM(BP67:CA67)</f>
        <v>7782</v>
      </c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</row>
    <row r="68" spans="1:184" s="250" customFormat="1" x14ac:dyDescent="0.3">
      <c r="A68" s="237" t="s">
        <v>1283</v>
      </c>
      <c r="B68" s="237"/>
      <c r="C68" s="237"/>
      <c r="D68" s="237"/>
      <c r="E68" s="237">
        <v>1456</v>
      </c>
      <c r="F68" s="237">
        <v>2963</v>
      </c>
      <c r="G68" s="237">
        <v>3246</v>
      </c>
      <c r="H68" s="237">
        <v>29723</v>
      </c>
      <c r="I68" s="238">
        <v>7416</v>
      </c>
      <c r="J68" s="238">
        <v>6125</v>
      </c>
      <c r="K68" s="238">
        <v>6058</v>
      </c>
      <c r="L68" s="238">
        <v>5437</v>
      </c>
      <c r="M68" s="238">
        <v>5915</v>
      </c>
      <c r="N68" s="238">
        <v>5986</v>
      </c>
      <c r="O68" s="238">
        <v>5194</v>
      </c>
      <c r="P68" s="238">
        <v>3512</v>
      </c>
      <c r="Q68" s="238">
        <v>3596</v>
      </c>
      <c r="R68" s="238">
        <v>5764</v>
      </c>
      <c r="S68" s="238">
        <v>4083</v>
      </c>
      <c r="T68" s="238">
        <v>5215</v>
      </c>
      <c r="U68" s="238">
        <v>6106</v>
      </c>
      <c r="V68" s="238">
        <v>7263</v>
      </c>
      <c r="W68" s="238">
        <v>6253</v>
      </c>
      <c r="X68" s="238">
        <v>5876</v>
      </c>
      <c r="Y68" s="238">
        <v>5114</v>
      </c>
      <c r="Z68" s="238">
        <v>5559</v>
      </c>
      <c r="AA68" s="238">
        <v>5506</v>
      </c>
      <c r="AB68" s="238">
        <v>5104</v>
      </c>
      <c r="AC68" s="238">
        <v>14442</v>
      </c>
      <c r="AD68" s="238">
        <v>19581</v>
      </c>
      <c r="AE68" s="238">
        <v>9896</v>
      </c>
      <c r="AF68" s="238">
        <v>6794</v>
      </c>
      <c r="AG68" s="238">
        <v>7944</v>
      </c>
      <c r="AH68" s="238">
        <v>6482</v>
      </c>
      <c r="AI68" s="238">
        <v>4408</v>
      </c>
      <c r="AJ68" s="238">
        <v>6700</v>
      </c>
      <c r="AK68" s="238">
        <v>4259</v>
      </c>
      <c r="AL68" s="238">
        <v>4955</v>
      </c>
      <c r="AM68" s="238">
        <v>5233</v>
      </c>
      <c r="AN68" s="238">
        <v>4213</v>
      </c>
      <c r="AO68" s="238">
        <v>3905</v>
      </c>
      <c r="AP68" s="238">
        <v>4077</v>
      </c>
      <c r="AQ68" s="238">
        <v>3819</v>
      </c>
      <c r="AR68" s="238">
        <v>2909</v>
      </c>
      <c r="AS68" s="238">
        <v>4624</v>
      </c>
      <c r="AT68" s="238">
        <v>3160</v>
      </c>
      <c r="AU68" s="238">
        <v>3197</v>
      </c>
      <c r="AV68" s="238">
        <v>3725</v>
      </c>
      <c r="AW68" s="238">
        <v>3077</v>
      </c>
      <c r="AX68" s="238">
        <v>4398</v>
      </c>
      <c r="AY68" s="238">
        <v>3221</v>
      </c>
      <c r="AZ68" s="238">
        <v>2818</v>
      </c>
      <c r="BA68" s="238">
        <v>3941</v>
      </c>
      <c r="BB68" s="238">
        <v>3116</v>
      </c>
      <c r="BC68" s="238">
        <v>2734</v>
      </c>
      <c r="BD68" s="238">
        <v>2501</v>
      </c>
      <c r="BE68" s="238">
        <v>2269</v>
      </c>
      <c r="BF68" s="238">
        <v>2482</v>
      </c>
      <c r="BG68" s="238">
        <v>2366</v>
      </c>
      <c r="BH68" s="238">
        <v>2724</v>
      </c>
      <c r="BI68" s="238">
        <v>2765</v>
      </c>
      <c r="BJ68" s="238">
        <v>2144</v>
      </c>
      <c r="BK68" s="238">
        <v>4050</v>
      </c>
      <c r="BL68" s="238">
        <v>2004</v>
      </c>
      <c r="BM68" s="238">
        <v>6075</v>
      </c>
      <c r="BN68" s="238">
        <v>7436</v>
      </c>
      <c r="BO68" s="238">
        <v>3131</v>
      </c>
      <c r="BP68" s="238">
        <v>4126</v>
      </c>
      <c r="BQ68" s="238">
        <v>3599</v>
      </c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41">
        <f t="shared" si="35"/>
        <v>7725</v>
      </c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</row>
    <row r="69" spans="1:184" s="250" customFormat="1" x14ac:dyDescent="0.3">
      <c r="A69" s="237" t="s">
        <v>1240</v>
      </c>
      <c r="B69" s="237"/>
      <c r="C69" s="237"/>
      <c r="D69" s="237"/>
      <c r="E69" s="237"/>
      <c r="F69" s="237">
        <v>1131</v>
      </c>
      <c r="G69" s="237">
        <v>794</v>
      </c>
      <c r="H69" s="237">
        <v>994</v>
      </c>
      <c r="I69" s="237">
        <v>926</v>
      </c>
      <c r="J69" s="237">
        <v>941</v>
      </c>
      <c r="K69" s="237">
        <v>547</v>
      </c>
      <c r="L69" s="237">
        <v>436</v>
      </c>
      <c r="M69" s="237">
        <v>405</v>
      </c>
      <c r="N69" s="237">
        <v>231</v>
      </c>
      <c r="O69" s="237">
        <v>172</v>
      </c>
      <c r="P69" s="237">
        <v>116</v>
      </c>
      <c r="Q69" s="237">
        <v>114</v>
      </c>
      <c r="R69" s="237">
        <v>93</v>
      </c>
      <c r="S69" s="237">
        <v>113</v>
      </c>
      <c r="T69" s="238">
        <v>162</v>
      </c>
      <c r="U69" s="238">
        <v>230</v>
      </c>
      <c r="V69" s="238">
        <v>152</v>
      </c>
      <c r="W69" s="238">
        <v>331</v>
      </c>
      <c r="X69" s="238">
        <v>144</v>
      </c>
      <c r="Y69" s="238">
        <v>39</v>
      </c>
      <c r="Z69" s="239" t="s">
        <v>1263</v>
      </c>
      <c r="AA69" s="239" t="s">
        <v>1263</v>
      </c>
      <c r="AB69" s="238">
        <v>444</v>
      </c>
      <c r="AC69" s="238">
        <v>725</v>
      </c>
      <c r="AD69" s="238">
        <v>356</v>
      </c>
      <c r="AE69" s="238">
        <v>224</v>
      </c>
      <c r="AF69" s="238">
        <v>188</v>
      </c>
      <c r="AG69" s="238">
        <v>187</v>
      </c>
      <c r="AH69" s="238">
        <v>194</v>
      </c>
      <c r="AI69" s="238">
        <v>238</v>
      </c>
      <c r="AJ69" s="238">
        <v>203</v>
      </c>
      <c r="AK69" s="238">
        <v>841</v>
      </c>
      <c r="AL69" s="238">
        <v>2048</v>
      </c>
      <c r="AM69" s="238">
        <v>798</v>
      </c>
      <c r="AN69" s="238">
        <v>367</v>
      </c>
      <c r="AO69" s="238">
        <v>954</v>
      </c>
      <c r="AP69" s="238">
        <v>317</v>
      </c>
      <c r="AQ69" s="238">
        <v>292</v>
      </c>
      <c r="AR69" s="238">
        <v>325</v>
      </c>
      <c r="AS69" s="238">
        <v>555</v>
      </c>
      <c r="AT69" s="238">
        <v>365</v>
      </c>
      <c r="AU69" s="238">
        <v>264</v>
      </c>
      <c r="AV69" s="238">
        <v>344</v>
      </c>
      <c r="AW69" s="238">
        <v>172</v>
      </c>
      <c r="AX69" s="238">
        <v>102</v>
      </c>
      <c r="AY69" s="238">
        <v>37</v>
      </c>
      <c r="AZ69" s="238" t="s">
        <v>1012</v>
      </c>
      <c r="BA69" s="238">
        <v>1157</v>
      </c>
      <c r="BB69" s="238">
        <v>246</v>
      </c>
      <c r="BC69" s="238">
        <v>232</v>
      </c>
      <c r="BD69" s="238">
        <v>305</v>
      </c>
      <c r="BE69" s="238">
        <v>330</v>
      </c>
      <c r="BF69" s="238">
        <v>237</v>
      </c>
      <c r="BG69" s="238">
        <v>231</v>
      </c>
      <c r="BH69" s="238">
        <v>230</v>
      </c>
      <c r="BI69" s="238">
        <v>213</v>
      </c>
      <c r="BJ69" s="238">
        <v>188</v>
      </c>
      <c r="BK69" s="238">
        <v>2695</v>
      </c>
      <c r="BL69" s="238">
        <v>291</v>
      </c>
      <c r="BM69" s="238">
        <v>108</v>
      </c>
      <c r="BN69" s="238">
        <v>18</v>
      </c>
      <c r="BO69" s="238">
        <v>173</v>
      </c>
      <c r="BP69" s="238">
        <v>174</v>
      </c>
      <c r="BQ69" s="238">
        <v>141</v>
      </c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41">
        <f t="shared" si="35"/>
        <v>315</v>
      </c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</row>
    <row r="70" spans="1:184" s="250" customFormat="1" x14ac:dyDescent="0.3">
      <c r="A70" s="237" t="s">
        <v>1243</v>
      </c>
      <c r="B70" s="237"/>
      <c r="C70" s="237"/>
      <c r="D70" s="237"/>
      <c r="E70" s="237"/>
      <c r="F70" s="237"/>
      <c r="G70" s="237">
        <v>688</v>
      </c>
      <c r="H70" s="237">
        <v>266</v>
      </c>
      <c r="I70" s="237">
        <v>708</v>
      </c>
      <c r="J70" s="237">
        <v>724</v>
      </c>
      <c r="K70" s="237">
        <v>670</v>
      </c>
      <c r="L70" s="237">
        <v>733</v>
      </c>
      <c r="M70" s="237">
        <v>632</v>
      </c>
      <c r="N70" s="237">
        <v>669</v>
      </c>
      <c r="O70" s="237">
        <v>646</v>
      </c>
      <c r="P70" s="237">
        <v>657</v>
      </c>
      <c r="Q70" s="237">
        <v>443</v>
      </c>
      <c r="R70" s="237">
        <v>311</v>
      </c>
      <c r="S70" s="237">
        <v>482</v>
      </c>
      <c r="T70" s="238">
        <v>621</v>
      </c>
      <c r="U70" s="238">
        <v>891</v>
      </c>
      <c r="V70" s="238">
        <v>1211</v>
      </c>
      <c r="W70" s="238">
        <v>1310</v>
      </c>
      <c r="X70" s="238">
        <v>859</v>
      </c>
      <c r="Y70" s="238">
        <v>1029</v>
      </c>
      <c r="Z70" s="238">
        <v>1119</v>
      </c>
      <c r="AA70" s="238">
        <v>938</v>
      </c>
      <c r="AB70" s="238">
        <v>646</v>
      </c>
      <c r="AC70" s="238">
        <v>576</v>
      </c>
      <c r="AD70" s="238">
        <v>522</v>
      </c>
      <c r="AE70" s="238">
        <v>493</v>
      </c>
      <c r="AF70" s="238">
        <v>904</v>
      </c>
      <c r="AG70" s="238">
        <v>1497</v>
      </c>
      <c r="AH70" s="238">
        <v>1373</v>
      </c>
      <c r="AI70" s="238">
        <v>1585</v>
      </c>
      <c r="AJ70" s="238">
        <v>1254</v>
      </c>
      <c r="AK70" s="238">
        <v>2188</v>
      </c>
      <c r="AL70" s="238">
        <v>1742</v>
      </c>
      <c r="AM70" s="238">
        <v>1094</v>
      </c>
      <c r="AN70" s="238">
        <v>709</v>
      </c>
      <c r="AO70" s="238">
        <v>804</v>
      </c>
      <c r="AP70" s="238">
        <v>564</v>
      </c>
      <c r="AQ70" s="238">
        <v>659</v>
      </c>
      <c r="AR70" s="238">
        <v>601</v>
      </c>
      <c r="AS70" s="238">
        <v>1416</v>
      </c>
      <c r="AT70" s="238">
        <v>503</v>
      </c>
      <c r="AU70" s="238">
        <v>829</v>
      </c>
      <c r="AV70" s="238">
        <v>724</v>
      </c>
      <c r="AW70" s="238">
        <v>729</v>
      </c>
      <c r="AX70" s="238">
        <v>732</v>
      </c>
      <c r="AY70" s="238">
        <v>466</v>
      </c>
      <c r="AZ70" s="238">
        <v>491</v>
      </c>
      <c r="BA70" s="238">
        <v>1203</v>
      </c>
      <c r="BB70" s="238">
        <v>519</v>
      </c>
      <c r="BC70" s="238">
        <v>496</v>
      </c>
      <c r="BD70" s="238">
        <v>550</v>
      </c>
      <c r="BE70" s="238">
        <v>489</v>
      </c>
      <c r="BF70" s="238">
        <v>373</v>
      </c>
      <c r="BG70" s="238">
        <v>410</v>
      </c>
      <c r="BH70" s="238">
        <v>348</v>
      </c>
      <c r="BI70" s="238">
        <v>562</v>
      </c>
      <c r="BJ70" s="238">
        <v>1009</v>
      </c>
      <c r="BK70" s="238">
        <v>1126</v>
      </c>
      <c r="BL70" s="238">
        <v>399</v>
      </c>
      <c r="BM70" s="238">
        <v>236</v>
      </c>
      <c r="BN70" s="238">
        <v>206</v>
      </c>
      <c r="BO70" s="238">
        <v>289</v>
      </c>
      <c r="BP70" s="238">
        <v>485</v>
      </c>
      <c r="BQ70" s="238">
        <v>379</v>
      </c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41">
        <f t="shared" si="35"/>
        <v>864</v>
      </c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</row>
    <row r="71" spans="1:184" s="250" customFormat="1" x14ac:dyDescent="0.3">
      <c r="A71" s="237" t="s">
        <v>1412</v>
      </c>
      <c r="B71" s="237"/>
      <c r="C71" s="237"/>
      <c r="D71" s="237"/>
      <c r="E71" s="237"/>
      <c r="F71" s="237"/>
      <c r="G71" s="237"/>
      <c r="H71" s="237"/>
      <c r="I71" s="238">
        <v>1942</v>
      </c>
      <c r="J71" s="238">
        <v>1410</v>
      </c>
      <c r="K71" s="237">
        <v>792</v>
      </c>
      <c r="L71" s="237">
        <v>833</v>
      </c>
      <c r="M71" s="237">
        <v>679</v>
      </c>
      <c r="N71" s="238">
        <v>1522</v>
      </c>
      <c r="O71" s="237">
        <v>849</v>
      </c>
      <c r="P71" s="237">
        <v>786</v>
      </c>
      <c r="Q71" s="238">
        <v>2863</v>
      </c>
      <c r="R71" s="237">
        <v>735</v>
      </c>
      <c r="S71" s="237">
        <v>712</v>
      </c>
      <c r="T71" s="238">
        <v>567</v>
      </c>
      <c r="U71" s="238">
        <v>598</v>
      </c>
      <c r="V71" s="238">
        <v>773</v>
      </c>
      <c r="W71" s="238">
        <v>1226</v>
      </c>
      <c r="X71" s="238">
        <v>528</v>
      </c>
      <c r="Y71" s="238">
        <v>5638</v>
      </c>
      <c r="Z71" s="238">
        <v>564</v>
      </c>
      <c r="AA71" s="238">
        <v>310</v>
      </c>
      <c r="AB71" s="238">
        <v>381</v>
      </c>
      <c r="AC71" s="238">
        <v>578</v>
      </c>
      <c r="AD71" s="238">
        <v>300</v>
      </c>
      <c r="AE71" s="238">
        <v>281</v>
      </c>
      <c r="AF71" s="238">
        <v>711</v>
      </c>
      <c r="AG71" s="238">
        <v>338</v>
      </c>
      <c r="AH71" s="238">
        <v>319</v>
      </c>
      <c r="AI71" s="238">
        <v>1179</v>
      </c>
      <c r="AJ71" s="238">
        <v>550</v>
      </c>
      <c r="AK71" s="238">
        <v>389</v>
      </c>
      <c r="AL71" s="238">
        <v>555</v>
      </c>
      <c r="AM71" s="238">
        <v>327</v>
      </c>
      <c r="AN71" s="238">
        <v>287</v>
      </c>
      <c r="AO71" s="238">
        <v>406</v>
      </c>
      <c r="AP71" s="238">
        <v>659</v>
      </c>
      <c r="AQ71" s="238">
        <v>256</v>
      </c>
      <c r="AR71" s="238">
        <v>409</v>
      </c>
      <c r="AS71" s="238">
        <v>254</v>
      </c>
      <c r="AT71" s="238">
        <v>208</v>
      </c>
      <c r="AU71" s="238">
        <v>364</v>
      </c>
      <c r="AV71" s="238">
        <v>295</v>
      </c>
      <c r="AW71" s="238">
        <v>303</v>
      </c>
      <c r="AX71" s="238">
        <v>303</v>
      </c>
      <c r="AY71" s="238">
        <v>259</v>
      </c>
      <c r="AZ71" s="238">
        <v>570</v>
      </c>
      <c r="BA71" s="238">
        <v>410</v>
      </c>
      <c r="BB71" s="238">
        <v>234</v>
      </c>
      <c r="BC71" s="238">
        <v>276</v>
      </c>
      <c r="BD71" s="238">
        <v>249</v>
      </c>
      <c r="BE71" s="238">
        <v>297</v>
      </c>
      <c r="BF71" s="238">
        <v>278</v>
      </c>
      <c r="BG71" s="238">
        <v>258</v>
      </c>
      <c r="BH71" s="238">
        <v>263</v>
      </c>
      <c r="BI71" s="238">
        <v>244</v>
      </c>
      <c r="BJ71" s="238">
        <v>265</v>
      </c>
      <c r="BK71" s="238">
        <v>288</v>
      </c>
      <c r="BL71" s="238">
        <v>339</v>
      </c>
      <c r="BM71" s="238">
        <v>272</v>
      </c>
      <c r="BN71" s="238">
        <v>553</v>
      </c>
      <c r="BO71" s="238">
        <v>294</v>
      </c>
      <c r="BP71" s="238">
        <v>407</v>
      </c>
      <c r="BQ71" s="238">
        <v>287</v>
      </c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41">
        <f t="shared" si="35"/>
        <v>694</v>
      </c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</row>
    <row r="72" spans="1:184" s="250" customFormat="1" x14ac:dyDescent="0.3">
      <c r="A72" s="237" t="s">
        <v>1244</v>
      </c>
      <c r="B72" s="237"/>
      <c r="C72" s="237"/>
      <c r="D72" s="237"/>
      <c r="E72" s="237"/>
      <c r="F72" s="237"/>
      <c r="G72" s="237"/>
      <c r="H72" s="237"/>
      <c r="I72" s="237">
        <v>114</v>
      </c>
      <c r="J72" s="238">
        <v>1356</v>
      </c>
      <c r="K72" s="237">
        <v>776</v>
      </c>
      <c r="L72" s="237">
        <v>765</v>
      </c>
      <c r="M72" s="237">
        <v>787</v>
      </c>
      <c r="N72" s="238">
        <v>1103</v>
      </c>
      <c r="O72" s="238">
        <v>1029</v>
      </c>
      <c r="P72" s="237">
        <v>651</v>
      </c>
      <c r="Q72" s="237">
        <v>880</v>
      </c>
      <c r="R72" s="238">
        <v>1085</v>
      </c>
      <c r="S72" s="237">
        <v>783</v>
      </c>
      <c r="T72" s="238">
        <v>1594</v>
      </c>
      <c r="U72" s="238">
        <v>1786</v>
      </c>
      <c r="V72" s="238">
        <v>1764</v>
      </c>
      <c r="W72" s="238">
        <v>2087</v>
      </c>
      <c r="X72" s="238">
        <v>1331</v>
      </c>
      <c r="Y72" s="238">
        <v>215</v>
      </c>
      <c r="Z72" s="238">
        <v>505</v>
      </c>
      <c r="AA72" s="238">
        <v>7719</v>
      </c>
      <c r="AB72" s="238">
        <v>1236</v>
      </c>
      <c r="AC72" s="238">
        <v>1465</v>
      </c>
      <c r="AD72" s="238">
        <v>1111</v>
      </c>
      <c r="AE72" s="238">
        <v>860</v>
      </c>
      <c r="AF72" s="238">
        <v>835</v>
      </c>
      <c r="AG72" s="238">
        <v>951</v>
      </c>
      <c r="AH72" s="238">
        <v>838</v>
      </c>
      <c r="AI72" s="238">
        <v>1364</v>
      </c>
      <c r="AJ72" s="238">
        <v>916</v>
      </c>
      <c r="AK72" s="238">
        <v>1078</v>
      </c>
      <c r="AL72" s="238">
        <v>968</v>
      </c>
      <c r="AM72" s="238">
        <v>893</v>
      </c>
      <c r="AN72" s="238">
        <v>601</v>
      </c>
      <c r="AO72" s="238">
        <v>1053</v>
      </c>
      <c r="AP72" s="238">
        <v>892</v>
      </c>
      <c r="AQ72" s="238">
        <v>681</v>
      </c>
      <c r="AR72" s="238">
        <v>1509</v>
      </c>
      <c r="AS72" s="238">
        <v>547</v>
      </c>
      <c r="AT72" s="238">
        <v>472</v>
      </c>
      <c r="AU72" s="316" t="s">
        <v>1149</v>
      </c>
      <c r="AV72" s="238">
        <v>532</v>
      </c>
      <c r="AW72" s="238">
        <v>838</v>
      </c>
      <c r="AX72" s="238">
        <v>705</v>
      </c>
      <c r="AY72" s="238">
        <v>657</v>
      </c>
      <c r="AZ72" s="238">
        <v>720</v>
      </c>
      <c r="BA72" s="238">
        <v>1593</v>
      </c>
      <c r="BB72" s="238">
        <v>756</v>
      </c>
      <c r="BC72" s="238">
        <v>675</v>
      </c>
      <c r="BD72" s="238">
        <v>601</v>
      </c>
      <c r="BE72" s="238">
        <v>524</v>
      </c>
      <c r="BF72" s="238">
        <v>490</v>
      </c>
      <c r="BG72" s="316">
        <v>523</v>
      </c>
      <c r="BH72" s="238">
        <v>554</v>
      </c>
      <c r="BI72" s="238">
        <v>541</v>
      </c>
      <c r="BJ72" s="238">
        <v>655</v>
      </c>
      <c r="BK72" s="238">
        <v>880</v>
      </c>
      <c r="BL72" s="238">
        <v>610</v>
      </c>
      <c r="BM72" s="238">
        <v>513</v>
      </c>
      <c r="BN72" s="238">
        <v>481</v>
      </c>
      <c r="BO72" s="238">
        <v>509</v>
      </c>
      <c r="BP72" s="238">
        <v>555</v>
      </c>
      <c r="BQ72" s="238">
        <v>575</v>
      </c>
      <c r="BR72" s="238"/>
      <c r="BS72" s="316"/>
      <c r="BT72" s="238"/>
      <c r="BU72" s="238"/>
      <c r="BV72" s="238"/>
      <c r="BW72" s="238"/>
      <c r="BX72" s="238"/>
      <c r="BY72" s="238"/>
      <c r="BZ72" s="238"/>
      <c r="CA72" s="238"/>
      <c r="CB72" s="241">
        <f t="shared" si="35"/>
        <v>1130</v>
      </c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</row>
    <row r="73" spans="1:184" s="250" customFormat="1" x14ac:dyDescent="0.3">
      <c r="A73" s="237" t="s">
        <v>1350</v>
      </c>
      <c r="B73" s="237"/>
      <c r="C73" s="237"/>
      <c r="D73" s="237"/>
      <c r="E73" s="237"/>
      <c r="F73" s="237"/>
      <c r="G73" s="237"/>
      <c r="H73" s="237"/>
      <c r="I73" s="237"/>
      <c r="J73" s="238"/>
      <c r="K73" s="237"/>
      <c r="L73" s="237"/>
      <c r="M73" s="237"/>
      <c r="N73" s="238"/>
      <c r="O73" s="238"/>
      <c r="P73" s="237"/>
      <c r="Q73" s="237"/>
      <c r="R73" s="238"/>
      <c r="S73" s="237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>
        <v>4</v>
      </c>
      <c r="AV73" s="238">
        <v>158</v>
      </c>
      <c r="AW73" s="238">
        <v>82</v>
      </c>
      <c r="AX73" s="238">
        <v>45</v>
      </c>
      <c r="AY73" s="238">
        <v>108</v>
      </c>
      <c r="AZ73" s="238">
        <v>108</v>
      </c>
      <c r="BA73" s="238">
        <v>188</v>
      </c>
      <c r="BB73" s="238">
        <v>286</v>
      </c>
      <c r="BC73" s="238">
        <v>54</v>
      </c>
      <c r="BD73" s="238">
        <v>115</v>
      </c>
      <c r="BE73" s="238">
        <v>64</v>
      </c>
      <c r="BF73" s="238">
        <v>101</v>
      </c>
      <c r="BG73" s="238">
        <v>69</v>
      </c>
      <c r="BH73" s="238">
        <v>132</v>
      </c>
      <c r="BI73" s="238">
        <v>72</v>
      </c>
      <c r="BJ73" s="238">
        <v>157</v>
      </c>
      <c r="BK73" s="238">
        <v>55</v>
      </c>
      <c r="BL73" s="238">
        <v>157</v>
      </c>
      <c r="BM73" s="238">
        <v>54</v>
      </c>
      <c r="BN73" s="238">
        <v>45</v>
      </c>
      <c r="BO73" s="238">
        <v>67</v>
      </c>
      <c r="BP73" s="238">
        <v>54</v>
      </c>
      <c r="BQ73" s="238">
        <v>50</v>
      </c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41">
        <f t="shared" si="35"/>
        <v>104</v>
      </c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</row>
    <row r="74" spans="1:184" s="250" customFormat="1" x14ac:dyDescent="0.3">
      <c r="A74" s="237" t="s">
        <v>1467</v>
      </c>
      <c r="B74" s="237"/>
      <c r="C74" s="237"/>
      <c r="D74" s="237"/>
      <c r="E74" s="237"/>
      <c r="F74" s="237"/>
      <c r="G74" s="237"/>
      <c r="H74" s="237"/>
      <c r="I74" s="237"/>
      <c r="J74" s="238"/>
      <c r="K74" s="237"/>
      <c r="L74" s="237"/>
      <c r="M74" s="237"/>
      <c r="N74" s="238"/>
      <c r="O74" s="238"/>
      <c r="P74" s="237"/>
      <c r="Q74" s="237"/>
      <c r="R74" s="238"/>
      <c r="S74" s="237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41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</row>
    <row r="75" spans="1:184" s="250" customFormat="1" x14ac:dyDescent="0.3">
      <c r="A75" s="237" t="s">
        <v>436</v>
      </c>
      <c r="B75" s="237"/>
      <c r="C75" s="237"/>
      <c r="D75" s="237"/>
      <c r="E75" s="237"/>
      <c r="F75" s="237"/>
      <c r="G75" s="237"/>
      <c r="H75" s="237"/>
      <c r="I75" s="237"/>
      <c r="J75" s="238"/>
      <c r="K75" s="237"/>
      <c r="L75" s="237"/>
      <c r="M75" s="237"/>
      <c r="N75" s="238"/>
      <c r="O75" s="238"/>
      <c r="P75" s="237"/>
      <c r="Q75" s="237"/>
      <c r="R75" s="238"/>
      <c r="S75" s="237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>
        <v>490</v>
      </c>
      <c r="BM75" s="238">
        <v>498</v>
      </c>
      <c r="BN75" s="238">
        <v>90</v>
      </c>
      <c r="BO75" s="238">
        <v>114</v>
      </c>
      <c r="BP75" s="238">
        <v>236</v>
      </c>
      <c r="BQ75" s="238">
        <v>129</v>
      </c>
      <c r="BR75" s="238"/>
      <c r="BS75" s="238"/>
      <c r="BT75" s="238"/>
      <c r="BU75" s="238"/>
      <c r="BV75" s="238"/>
      <c r="BW75" s="238"/>
      <c r="BX75" s="238"/>
      <c r="BY75" s="238"/>
      <c r="BZ75" s="238"/>
      <c r="CA75" s="238"/>
      <c r="CB75" s="241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</row>
    <row r="76" spans="1:184" s="250" customFormat="1" x14ac:dyDescent="0.3">
      <c r="A76" s="237" t="s">
        <v>1349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>
        <v>47</v>
      </c>
      <c r="L76" s="237">
        <v>204</v>
      </c>
      <c r="M76" s="237">
        <v>811</v>
      </c>
      <c r="N76" s="238">
        <v>4071</v>
      </c>
      <c r="O76" s="238">
        <v>1031</v>
      </c>
      <c r="P76" s="237">
        <v>338</v>
      </c>
      <c r="Q76" s="237">
        <v>526</v>
      </c>
      <c r="R76" s="237">
        <v>359</v>
      </c>
      <c r="S76" s="237">
        <v>452</v>
      </c>
      <c r="T76" s="238">
        <v>280</v>
      </c>
      <c r="U76" s="238">
        <v>166</v>
      </c>
      <c r="V76" s="238">
        <v>165</v>
      </c>
      <c r="W76" s="238">
        <v>193</v>
      </c>
      <c r="X76" s="238">
        <v>169</v>
      </c>
      <c r="Y76" s="238">
        <v>111</v>
      </c>
      <c r="Z76" s="238">
        <v>277</v>
      </c>
      <c r="AA76" s="238">
        <v>390</v>
      </c>
      <c r="AB76" s="238">
        <v>246</v>
      </c>
      <c r="AC76" s="238">
        <v>114</v>
      </c>
      <c r="AD76" s="238">
        <v>341</v>
      </c>
      <c r="AE76" s="238">
        <v>96</v>
      </c>
      <c r="AF76" s="238">
        <v>86</v>
      </c>
      <c r="AG76" s="238">
        <v>371</v>
      </c>
      <c r="AH76" s="238">
        <v>81</v>
      </c>
      <c r="AI76" s="238">
        <v>116</v>
      </c>
      <c r="AJ76" s="238">
        <v>92</v>
      </c>
      <c r="AK76" s="238">
        <v>76</v>
      </c>
      <c r="AL76" s="238">
        <v>102</v>
      </c>
      <c r="AM76" s="238">
        <v>89</v>
      </c>
      <c r="AN76" s="238">
        <v>56</v>
      </c>
      <c r="AO76" s="238">
        <v>64</v>
      </c>
      <c r="AP76" s="238">
        <v>107</v>
      </c>
      <c r="AQ76" s="238">
        <v>120</v>
      </c>
      <c r="AR76" s="238">
        <v>107</v>
      </c>
      <c r="AS76" s="238">
        <v>52</v>
      </c>
      <c r="AT76" s="238">
        <v>44</v>
      </c>
      <c r="AU76" s="238">
        <v>47</v>
      </c>
      <c r="AV76" s="238">
        <v>47</v>
      </c>
      <c r="AW76" s="238">
        <v>38</v>
      </c>
      <c r="AX76" s="238">
        <v>32</v>
      </c>
      <c r="AY76" s="238">
        <v>28</v>
      </c>
      <c r="AZ76" s="238">
        <v>226</v>
      </c>
      <c r="BA76" s="238">
        <v>1019</v>
      </c>
      <c r="BB76" s="238">
        <v>102</v>
      </c>
      <c r="BC76" s="238">
        <v>85</v>
      </c>
      <c r="BD76" s="238">
        <v>75</v>
      </c>
      <c r="BE76" s="238">
        <v>1285</v>
      </c>
      <c r="BF76" s="238">
        <v>46</v>
      </c>
      <c r="BG76" s="238">
        <v>57</v>
      </c>
      <c r="BH76" s="238">
        <v>86</v>
      </c>
      <c r="BI76" s="238">
        <v>822</v>
      </c>
      <c r="BJ76" s="238">
        <v>103</v>
      </c>
      <c r="BK76" s="238">
        <v>117</v>
      </c>
      <c r="BL76" s="238">
        <v>288</v>
      </c>
      <c r="BM76" s="238">
        <v>49</v>
      </c>
      <c r="BN76" s="238">
        <v>89</v>
      </c>
      <c r="BO76" s="238">
        <v>61</v>
      </c>
      <c r="BP76" s="238">
        <v>244</v>
      </c>
      <c r="BQ76" s="238">
        <v>194</v>
      </c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41">
        <f t="shared" ref="CB76:CB78" si="36">SUM(BP76:CA76)</f>
        <v>438</v>
      </c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</row>
    <row r="77" spans="1:184" s="250" customFormat="1" x14ac:dyDescent="0.3">
      <c r="A77" s="237" t="s">
        <v>1253</v>
      </c>
      <c r="B77" s="237"/>
      <c r="C77" s="237"/>
      <c r="D77" s="237"/>
      <c r="E77" s="237"/>
      <c r="F77" s="237"/>
      <c r="G77" s="237"/>
      <c r="H77" s="237"/>
      <c r="I77" s="238"/>
      <c r="J77" s="237"/>
      <c r="K77" s="237"/>
      <c r="L77" s="237"/>
      <c r="M77" s="237"/>
      <c r="N77" s="237"/>
      <c r="O77" s="237">
        <v>216</v>
      </c>
      <c r="P77" s="237">
        <v>856</v>
      </c>
      <c r="Q77" s="237">
        <v>694</v>
      </c>
      <c r="R77" s="238">
        <v>1589</v>
      </c>
      <c r="S77" s="238">
        <v>1045</v>
      </c>
      <c r="T77" s="238">
        <v>1673</v>
      </c>
      <c r="U77" s="238">
        <v>2443</v>
      </c>
      <c r="V77" s="238">
        <v>2492</v>
      </c>
      <c r="W77" s="238">
        <v>3985</v>
      </c>
      <c r="X77" s="238">
        <v>3686</v>
      </c>
      <c r="Y77" s="238">
        <v>6166</v>
      </c>
      <c r="Z77" s="238">
        <v>2605</v>
      </c>
      <c r="AA77" s="238">
        <v>1748</v>
      </c>
      <c r="AB77" s="238">
        <v>1714</v>
      </c>
      <c r="AC77" s="238">
        <v>2596</v>
      </c>
      <c r="AD77" s="238">
        <v>3176</v>
      </c>
      <c r="AE77" s="238">
        <v>1152</v>
      </c>
      <c r="AF77" s="238">
        <v>1952</v>
      </c>
      <c r="AG77" s="238">
        <v>2269</v>
      </c>
      <c r="AH77" s="238">
        <v>1426</v>
      </c>
      <c r="AI77" s="238">
        <v>6579</v>
      </c>
      <c r="AJ77" s="238">
        <v>2690</v>
      </c>
      <c r="AK77" s="238">
        <v>1914</v>
      </c>
      <c r="AL77" s="238">
        <v>1521</v>
      </c>
      <c r="AM77" s="238">
        <v>1560</v>
      </c>
      <c r="AN77" s="238">
        <v>3954</v>
      </c>
      <c r="AO77" s="238">
        <v>2329</v>
      </c>
      <c r="AP77" s="238">
        <v>626</v>
      </c>
      <c r="AQ77" s="238">
        <v>1798</v>
      </c>
      <c r="AR77" s="238">
        <v>1931</v>
      </c>
      <c r="AS77" s="238">
        <v>723</v>
      </c>
      <c r="AT77" s="238">
        <v>956</v>
      </c>
      <c r="AU77" s="238">
        <v>880</v>
      </c>
      <c r="AV77" s="238">
        <v>344</v>
      </c>
      <c r="AW77" s="238">
        <v>1305</v>
      </c>
      <c r="AX77" s="238">
        <v>999</v>
      </c>
      <c r="AY77" s="238">
        <v>907</v>
      </c>
      <c r="AZ77" s="238">
        <v>946</v>
      </c>
      <c r="BA77" s="238">
        <v>1735</v>
      </c>
      <c r="BB77" s="238">
        <v>1329</v>
      </c>
      <c r="BC77" s="238">
        <v>839</v>
      </c>
      <c r="BD77" s="238">
        <v>1690</v>
      </c>
      <c r="BE77" s="238">
        <v>2657</v>
      </c>
      <c r="BF77" s="238">
        <v>594</v>
      </c>
      <c r="BG77" s="238">
        <v>590</v>
      </c>
      <c r="BH77" s="238">
        <v>628</v>
      </c>
      <c r="BI77" s="238">
        <v>519</v>
      </c>
      <c r="BJ77" s="238">
        <v>562</v>
      </c>
      <c r="BK77" s="238">
        <v>630</v>
      </c>
      <c r="BL77" s="238">
        <v>567</v>
      </c>
      <c r="BM77" s="238">
        <v>2104</v>
      </c>
      <c r="BN77" s="238">
        <v>525</v>
      </c>
      <c r="BO77" s="238">
        <v>511</v>
      </c>
      <c r="BP77" s="238">
        <v>789</v>
      </c>
      <c r="BQ77" s="238">
        <v>658</v>
      </c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41">
        <f t="shared" si="36"/>
        <v>1447</v>
      </c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</row>
    <row r="78" spans="1:184" s="250" customFormat="1" x14ac:dyDescent="0.3">
      <c r="A78" s="237" t="s">
        <v>341</v>
      </c>
      <c r="B78" s="237"/>
      <c r="C78" s="237"/>
      <c r="D78" s="237"/>
      <c r="E78" s="237"/>
      <c r="F78" s="237"/>
      <c r="G78" s="237"/>
      <c r="H78" s="237"/>
      <c r="I78" s="238"/>
      <c r="J78" s="237"/>
      <c r="K78" s="237"/>
      <c r="L78" s="237"/>
      <c r="M78" s="237"/>
      <c r="N78" s="237"/>
      <c r="O78" s="237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8"/>
      <c r="BK78" s="238"/>
      <c r="BL78" s="238">
        <v>174</v>
      </c>
      <c r="BM78" s="238">
        <v>220</v>
      </c>
      <c r="BN78" s="238">
        <v>197</v>
      </c>
      <c r="BO78" s="238">
        <v>108</v>
      </c>
      <c r="BP78" s="238">
        <v>134</v>
      </c>
      <c r="BQ78" s="238">
        <v>157</v>
      </c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41">
        <f t="shared" si="36"/>
        <v>291</v>
      </c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</row>
    <row r="79" spans="1:184" s="250" customFormat="1" x14ac:dyDescent="0.3">
      <c r="A79" s="237" t="s">
        <v>1421</v>
      </c>
      <c r="B79" s="237"/>
      <c r="C79" s="237"/>
      <c r="D79" s="237"/>
      <c r="E79" s="237"/>
      <c r="F79" s="237"/>
      <c r="G79" s="237"/>
      <c r="H79" s="237"/>
      <c r="I79" s="238"/>
      <c r="J79" s="237"/>
      <c r="K79" s="237"/>
      <c r="L79" s="237"/>
      <c r="M79" s="237"/>
      <c r="N79" s="237"/>
      <c r="O79" s="237"/>
      <c r="P79" s="237"/>
      <c r="Q79" s="237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>
        <v>668</v>
      </c>
      <c r="AD79" s="238">
        <v>473</v>
      </c>
      <c r="AE79" s="238">
        <v>348</v>
      </c>
      <c r="AF79" s="238">
        <v>148</v>
      </c>
      <c r="AG79" s="238">
        <v>492</v>
      </c>
      <c r="AH79" s="238">
        <v>432</v>
      </c>
      <c r="AI79" s="238">
        <v>672</v>
      </c>
      <c r="AJ79" s="238">
        <v>1215</v>
      </c>
      <c r="AK79" s="238">
        <v>703</v>
      </c>
      <c r="AL79" s="238">
        <v>838</v>
      </c>
      <c r="AM79" s="238">
        <v>500</v>
      </c>
      <c r="AN79" s="238">
        <v>1424</v>
      </c>
      <c r="AO79" s="238">
        <v>301</v>
      </c>
      <c r="AP79" s="238">
        <v>755</v>
      </c>
      <c r="AQ79" s="238">
        <v>378</v>
      </c>
      <c r="AR79" s="238">
        <v>313</v>
      </c>
      <c r="AS79" s="238">
        <v>192</v>
      </c>
      <c r="AT79" s="238">
        <v>1214</v>
      </c>
      <c r="AU79" s="238">
        <v>342</v>
      </c>
      <c r="AV79" s="238">
        <v>338</v>
      </c>
      <c r="AW79" s="238">
        <v>420</v>
      </c>
      <c r="AX79" s="238">
        <v>610</v>
      </c>
      <c r="AY79" s="238">
        <v>294</v>
      </c>
      <c r="AZ79" s="238">
        <v>701</v>
      </c>
      <c r="BA79" s="238">
        <v>1242</v>
      </c>
      <c r="BB79" s="238">
        <v>286</v>
      </c>
      <c r="BC79" s="238">
        <v>272</v>
      </c>
      <c r="BD79" s="238">
        <v>998</v>
      </c>
      <c r="BE79" s="238">
        <v>273</v>
      </c>
      <c r="BF79" s="238">
        <v>238</v>
      </c>
      <c r="BG79" s="238">
        <v>190</v>
      </c>
      <c r="BH79" s="238">
        <v>234</v>
      </c>
      <c r="BI79" s="238">
        <v>355</v>
      </c>
      <c r="BJ79" s="238">
        <v>380</v>
      </c>
      <c r="BK79" s="238">
        <v>384</v>
      </c>
      <c r="BL79" s="238">
        <v>352</v>
      </c>
      <c r="BM79" s="238">
        <v>297</v>
      </c>
      <c r="BN79" s="238">
        <v>309</v>
      </c>
      <c r="BO79" s="238">
        <v>324</v>
      </c>
      <c r="BP79" s="238">
        <v>342</v>
      </c>
      <c r="BQ79" s="238">
        <v>527</v>
      </c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41">
        <f t="shared" ref="CB79:CB81" si="37">SUM(BP79:CA79)</f>
        <v>869</v>
      </c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</row>
    <row r="80" spans="1:184" s="250" customFormat="1" x14ac:dyDescent="0.3">
      <c r="A80" s="237" t="s">
        <v>1262</v>
      </c>
      <c r="B80" s="237"/>
      <c r="C80" s="237"/>
      <c r="D80" s="237"/>
      <c r="E80" s="237"/>
      <c r="F80" s="237"/>
      <c r="G80" s="237"/>
      <c r="H80" s="237"/>
      <c r="I80" s="238"/>
      <c r="J80" s="237"/>
      <c r="K80" s="237"/>
      <c r="L80" s="237"/>
      <c r="M80" s="237"/>
      <c r="N80" s="237"/>
      <c r="O80" s="237"/>
      <c r="P80" s="237"/>
      <c r="Q80" s="237"/>
      <c r="R80" s="238"/>
      <c r="S80" s="238"/>
      <c r="T80" s="238"/>
      <c r="U80" s="238"/>
      <c r="V80" s="238"/>
      <c r="W80" s="238"/>
      <c r="X80" s="238"/>
      <c r="Y80" s="238"/>
      <c r="Z80" s="238">
        <v>1011</v>
      </c>
      <c r="AA80" s="238">
        <v>737</v>
      </c>
      <c r="AB80" s="238">
        <v>814</v>
      </c>
      <c r="AC80" s="238">
        <v>365</v>
      </c>
      <c r="AD80" s="238">
        <v>529</v>
      </c>
      <c r="AE80" s="238">
        <v>294</v>
      </c>
      <c r="AF80" s="238">
        <v>452</v>
      </c>
      <c r="AG80" s="238">
        <v>853</v>
      </c>
      <c r="AH80" s="238">
        <v>649</v>
      </c>
      <c r="AI80" s="238">
        <v>758</v>
      </c>
      <c r="AJ80" s="238">
        <v>826</v>
      </c>
      <c r="AK80" s="238">
        <v>1158</v>
      </c>
      <c r="AL80" s="238">
        <v>708</v>
      </c>
      <c r="AM80" s="238">
        <v>756</v>
      </c>
      <c r="AN80" s="238">
        <v>2481</v>
      </c>
      <c r="AO80" s="238">
        <v>1959</v>
      </c>
      <c r="AP80" s="238">
        <v>1557</v>
      </c>
      <c r="AQ80" s="238">
        <v>1862</v>
      </c>
      <c r="AR80" s="238">
        <v>856</v>
      </c>
      <c r="AS80" s="238">
        <v>712</v>
      </c>
      <c r="AT80" s="238">
        <v>756</v>
      </c>
      <c r="AU80" s="238">
        <v>878</v>
      </c>
      <c r="AV80" s="238">
        <v>687</v>
      </c>
      <c r="AW80" s="238">
        <v>787</v>
      </c>
      <c r="AX80" s="238">
        <v>1586</v>
      </c>
      <c r="AY80" s="238">
        <v>781</v>
      </c>
      <c r="AZ80" s="238">
        <v>747</v>
      </c>
      <c r="BA80" s="238">
        <v>2128</v>
      </c>
      <c r="BB80" s="238">
        <v>1018</v>
      </c>
      <c r="BC80" s="238">
        <v>962</v>
      </c>
      <c r="BD80" s="238">
        <v>641</v>
      </c>
      <c r="BE80" s="238">
        <v>842</v>
      </c>
      <c r="BF80" s="238">
        <v>701</v>
      </c>
      <c r="BG80" s="238">
        <v>737</v>
      </c>
      <c r="BH80" s="238">
        <v>524</v>
      </c>
      <c r="BI80" s="238">
        <v>2698</v>
      </c>
      <c r="BJ80" s="238">
        <v>2091</v>
      </c>
      <c r="BK80" s="238">
        <v>1106</v>
      </c>
      <c r="BL80" s="238">
        <v>823</v>
      </c>
      <c r="BM80" s="238">
        <v>637</v>
      </c>
      <c r="BN80" s="238">
        <v>571</v>
      </c>
      <c r="BO80" s="238">
        <v>759</v>
      </c>
      <c r="BP80" s="238">
        <v>710</v>
      </c>
      <c r="BQ80" s="238">
        <v>869</v>
      </c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41">
        <f t="shared" si="37"/>
        <v>1579</v>
      </c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</row>
    <row r="81" spans="1:80" x14ac:dyDescent="0.3">
      <c r="A81" s="240" t="s">
        <v>1317</v>
      </c>
      <c r="B81" s="240">
        <f t="shared" ref="B81:Z81" si="38">SUM(B65:B77)</f>
        <v>10</v>
      </c>
      <c r="C81" s="240">
        <f t="shared" si="38"/>
        <v>948</v>
      </c>
      <c r="D81" s="240">
        <f t="shared" si="38"/>
        <v>2398</v>
      </c>
      <c r="E81" s="240">
        <f t="shared" si="38"/>
        <v>11145</v>
      </c>
      <c r="F81" s="240">
        <f t="shared" si="38"/>
        <v>32275</v>
      </c>
      <c r="G81" s="240">
        <f t="shared" si="38"/>
        <v>11374</v>
      </c>
      <c r="H81" s="240">
        <f t="shared" si="38"/>
        <v>37089</v>
      </c>
      <c r="I81" s="240">
        <f t="shared" si="38"/>
        <v>18897</v>
      </c>
      <c r="J81" s="240">
        <f t="shared" si="38"/>
        <v>18554</v>
      </c>
      <c r="K81" s="240">
        <f t="shared" si="38"/>
        <v>21091</v>
      </c>
      <c r="L81" s="240">
        <f t="shared" si="38"/>
        <v>16179</v>
      </c>
      <c r="M81" s="240">
        <f t="shared" si="38"/>
        <v>19309</v>
      </c>
      <c r="N81" s="240">
        <f t="shared" si="38"/>
        <v>40004</v>
      </c>
      <c r="O81" s="240">
        <f t="shared" si="38"/>
        <v>17249</v>
      </c>
      <c r="P81" s="240">
        <f t="shared" si="38"/>
        <v>13872</v>
      </c>
      <c r="Q81" s="240">
        <f t="shared" si="38"/>
        <v>22998</v>
      </c>
      <c r="R81" s="240">
        <f t="shared" si="38"/>
        <v>26728</v>
      </c>
      <c r="S81" s="240">
        <f t="shared" si="38"/>
        <v>17473</v>
      </c>
      <c r="T81" s="241">
        <f t="shared" si="38"/>
        <v>17269</v>
      </c>
      <c r="U81" s="241">
        <f t="shared" si="38"/>
        <v>24278</v>
      </c>
      <c r="V81" s="241">
        <f t="shared" si="38"/>
        <v>25253</v>
      </c>
      <c r="W81" s="241">
        <f t="shared" si="38"/>
        <v>26864</v>
      </c>
      <c r="X81" s="241">
        <f t="shared" si="38"/>
        <v>22192</v>
      </c>
      <c r="Y81" s="241">
        <f t="shared" si="38"/>
        <v>27773</v>
      </c>
      <c r="Z81" s="241">
        <f t="shared" si="38"/>
        <v>22391</v>
      </c>
      <c r="AA81" s="241">
        <f t="shared" ref="AA81:BO81" si="39">SUM(AA65:AA80)</f>
        <v>27820</v>
      </c>
      <c r="AB81" s="241">
        <f t="shared" si="39"/>
        <v>24597</v>
      </c>
      <c r="AC81" s="241">
        <f t="shared" si="39"/>
        <v>35054</v>
      </c>
      <c r="AD81" s="241">
        <f t="shared" si="39"/>
        <v>34409</v>
      </c>
      <c r="AE81" s="241">
        <f t="shared" si="39"/>
        <v>20642</v>
      </c>
      <c r="AF81" s="241">
        <f t="shared" si="39"/>
        <v>20202</v>
      </c>
      <c r="AG81" s="241">
        <f t="shared" si="39"/>
        <v>24300</v>
      </c>
      <c r="AH81" s="241">
        <f t="shared" si="39"/>
        <v>21251</v>
      </c>
      <c r="AI81" s="241">
        <f t="shared" si="39"/>
        <v>25113</v>
      </c>
      <c r="AJ81" s="241">
        <f t="shared" si="39"/>
        <v>26849</v>
      </c>
      <c r="AK81" s="241">
        <f t="shared" si="39"/>
        <v>22970</v>
      </c>
      <c r="AL81" s="241">
        <f t="shared" si="39"/>
        <v>24410</v>
      </c>
      <c r="AM81" s="241">
        <f t="shared" si="39"/>
        <v>18115</v>
      </c>
      <c r="AN81" s="241">
        <f t="shared" si="39"/>
        <v>25928</v>
      </c>
      <c r="AO81" s="241">
        <f t="shared" si="39"/>
        <v>22437</v>
      </c>
      <c r="AP81" s="241">
        <f t="shared" si="39"/>
        <v>15716</v>
      </c>
      <c r="AQ81" s="241">
        <f t="shared" si="39"/>
        <v>15906</v>
      </c>
      <c r="AR81" s="241">
        <f t="shared" si="39"/>
        <v>14753</v>
      </c>
      <c r="AS81" s="241">
        <f t="shared" si="39"/>
        <v>15233</v>
      </c>
      <c r="AT81" s="241">
        <f t="shared" si="39"/>
        <v>16908</v>
      </c>
      <c r="AU81" s="241">
        <f t="shared" si="39"/>
        <v>15785</v>
      </c>
      <c r="AV81" s="241">
        <f t="shared" si="39"/>
        <v>14655</v>
      </c>
      <c r="AW81" s="241">
        <f t="shared" si="39"/>
        <v>15283</v>
      </c>
      <c r="AX81" s="241">
        <f t="shared" si="39"/>
        <v>17726</v>
      </c>
      <c r="AY81" s="241">
        <f t="shared" si="39"/>
        <v>15509</v>
      </c>
      <c r="AZ81" s="241">
        <f t="shared" si="39"/>
        <v>13289</v>
      </c>
      <c r="BA81" s="241">
        <f t="shared" si="39"/>
        <v>21297</v>
      </c>
      <c r="BB81" s="241">
        <f t="shared" si="39"/>
        <v>16740</v>
      </c>
      <c r="BC81" s="241">
        <f t="shared" si="39"/>
        <v>11324</v>
      </c>
      <c r="BD81" s="241">
        <f t="shared" si="39"/>
        <v>14836</v>
      </c>
      <c r="BE81" s="241">
        <f t="shared" si="39"/>
        <v>14209</v>
      </c>
      <c r="BF81" s="241">
        <f t="shared" si="39"/>
        <v>10165</v>
      </c>
      <c r="BG81" s="241">
        <f t="shared" si="39"/>
        <v>9585</v>
      </c>
      <c r="BH81" s="241">
        <f t="shared" si="39"/>
        <v>10275</v>
      </c>
      <c r="BI81" s="241">
        <f t="shared" si="39"/>
        <v>13599</v>
      </c>
      <c r="BJ81" s="241">
        <f t="shared" si="39"/>
        <v>11981</v>
      </c>
      <c r="BK81" s="241">
        <f t="shared" si="39"/>
        <v>14666</v>
      </c>
      <c r="BL81" s="241">
        <f t="shared" si="39"/>
        <v>9901</v>
      </c>
      <c r="BM81" s="241">
        <f t="shared" si="39"/>
        <v>15395</v>
      </c>
      <c r="BN81" s="241">
        <f t="shared" si="39"/>
        <v>14485</v>
      </c>
      <c r="BO81" s="241">
        <f t="shared" si="39"/>
        <v>9626</v>
      </c>
      <c r="BP81" s="241">
        <f t="shared" ref="BP81:CA81" si="40">SUM(BP65:BP80)</f>
        <v>12079</v>
      </c>
      <c r="BQ81" s="241">
        <f t="shared" si="40"/>
        <v>11587</v>
      </c>
      <c r="BR81" s="241">
        <f t="shared" si="40"/>
        <v>0</v>
      </c>
      <c r="BS81" s="241">
        <f t="shared" si="40"/>
        <v>0</v>
      </c>
      <c r="BT81" s="241">
        <f t="shared" si="40"/>
        <v>0</v>
      </c>
      <c r="BU81" s="241">
        <f t="shared" si="40"/>
        <v>0</v>
      </c>
      <c r="BV81" s="241">
        <f t="shared" si="40"/>
        <v>0</v>
      </c>
      <c r="BW81" s="241">
        <f t="shared" si="40"/>
        <v>0</v>
      </c>
      <c r="BX81" s="241">
        <f t="shared" si="40"/>
        <v>0</v>
      </c>
      <c r="BY81" s="241">
        <f t="shared" si="40"/>
        <v>0</v>
      </c>
      <c r="BZ81" s="241">
        <f t="shared" si="40"/>
        <v>0</v>
      </c>
      <c r="CA81" s="241">
        <f t="shared" si="40"/>
        <v>0</v>
      </c>
      <c r="CB81" s="241">
        <f t="shared" si="37"/>
        <v>23666</v>
      </c>
    </row>
    <row r="82" spans="1:80" x14ac:dyDescent="0.3">
      <c r="AU82" s="225" t="s">
        <v>1150</v>
      </c>
    </row>
    <row r="83" spans="1:80" ht="19.5" thickBot="1" x14ac:dyDescent="0.35">
      <c r="A83" s="223" t="s">
        <v>1341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BD83" s="223"/>
      <c r="BE83" s="223"/>
      <c r="BP83" s="223"/>
      <c r="BQ83" s="223"/>
    </row>
    <row r="84" spans="1:80" ht="19.5" thickTop="1" x14ac:dyDescent="0.3">
      <c r="B84" s="228"/>
      <c r="C84" s="228"/>
      <c r="D84" s="228"/>
      <c r="E84" s="228"/>
      <c r="F84" s="228"/>
      <c r="G84" s="228"/>
      <c r="H84" s="229" t="s">
        <v>1326</v>
      </c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1" t="s">
        <v>1245</v>
      </c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52" t="s">
        <v>1137</v>
      </c>
      <c r="AG84" s="253"/>
      <c r="AH84" s="253" t="s">
        <v>1177</v>
      </c>
      <c r="AI84" s="253"/>
      <c r="AJ84" s="253"/>
      <c r="AK84" s="253"/>
      <c r="AL84" s="253"/>
      <c r="AM84" s="253"/>
      <c r="AN84" s="253"/>
      <c r="AO84" s="253"/>
      <c r="AP84" s="253"/>
      <c r="AQ84" s="253"/>
      <c r="AR84" s="338" t="s">
        <v>1189</v>
      </c>
      <c r="AS84" s="33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232" t="s">
        <v>620</v>
      </c>
      <c r="BE84" s="57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44" t="s">
        <v>196</v>
      </c>
      <c r="BQ84" s="253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</row>
    <row r="85" spans="1:80" x14ac:dyDescent="0.3">
      <c r="B85" s="233" t="s">
        <v>1199</v>
      </c>
      <c r="C85" s="233" t="s">
        <v>1343</v>
      </c>
      <c r="D85" s="233" t="s">
        <v>1347</v>
      </c>
      <c r="E85" s="233" t="s">
        <v>1346</v>
      </c>
      <c r="F85" s="233" t="s">
        <v>1345</v>
      </c>
      <c r="G85" s="234" t="s">
        <v>1460</v>
      </c>
      <c r="H85" s="235" t="s">
        <v>1203</v>
      </c>
      <c r="I85" s="235" t="s">
        <v>1453</v>
      </c>
      <c r="J85" s="235" t="s">
        <v>1452</v>
      </c>
      <c r="K85" s="235" t="s">
        <v>1451</v>
      </c>
      <c r="L85" s="235" t="s">
        <v>1450</v>
      </c>
      <c r="M85" s="235" t="s">
        <v>1448</v>
      </c>
      <c r="N85" s="235" t="s">
        <v>1199</v>
      </c>
      <c r="O85" s="235" t="s">
        <v>1343</v>
      </c>
      <c r="P85" s="235" t="s">
        <v>1347</v>
      </c>
      <c r="Q85" s="235" t="s">
        <v>1346</v>
      </c>
      <c r="R85" s="235" t="s">
        <v>1345</v>
      </c>
      <c r="S85" s="235" t="s">
        <v>1460</v>
      </c>
      <c r="T85" s="236" t="s">
        <v>1203</v>
      </c>
      <c r="U85" s="236" t="s">
        <v>1453</v>
      </c>
      <c r="V85" s="236" t="s">
        <v>1452</v>
      </c>
      <c r="W85" s="236" t="s">
        <v>1451</v>
      </c>
      <c r="X85" s="236" t="s">
        <v>1450</v>
      </c>
      <c r="Y85" s="236" t="s">
        <v>1448</v>
      </c>
      <c r="Z85" s="236" t="s">
        <v>1199</v>
      </c>
      <c r="AA85" s="236" t="s">
        <v>1343</v>
      </c>
      <c r="AB85" s="236" t="s">
        <v>1347</v>
      </c>
      <c r="AC85" s="236" t="s">
        <v>1346</v>
      </c>
      <c r="AD85" s="236" t="s">
        <v>1345</v>
      </c>
      <c r="AE85" s="247" t="s">
        <v>1460</v>
      </c>
      <c r="AF85" s="245" t="s">
        <v>1203</v>
      </c>
      <c r="AG85" s="245" t="s">
        <v>1453</v>
      </c>
      <c r="AH85" s="245" t="s">
        <v>1169</v>
      </c>
      <c r="AI85" s="245" t="s">
        <v>1170</v>
      </c>
      <c r="AJ85" s="245" t="s">
        <v>1450</v>
      </c>
      <c r="AK85" s="245" t="s">
        <v>1448</v>
      </c>
      <c r="AL85" s="245" t="s">
        <v>1199</v>
      </c>
      <c r="AM85" s="245" t="s">
        <v>1343</v>
      </c>
      <c r="AN85" s="245" t="s">
        <v>1347</v>
      </c>
      <c r="AO85" s="245" t="s">
        <v>1346</v>
      </c>
      <c r="AP85" s="245" t="s">
        <v>1345</v>
      </c>
      <c r="AQ85" s="245" t="s">
        <v>1460</v>
      </c>
      <c r="AR85" s="339" t="s">
        <v>1203</v>
      </c>
      <c r="AS85" s="358" t="s">
        <v>1453</v>
      </c>
      <c r="AT85" s="336" t="s">
        <v>1452</v>
      </c>
      <c r="AU85" s="336" t="s">
        <v>1451</v>
      </c>
      <c r="AV85" s="336" t="s">
        <v>1450</v>
      </c>
      <c r="AW85" s="336" t="s">
        <v>1448</v>
      </c>
      <c r="AX85" s="336" t="s">
        <v>1199</v>
      </c>
      <c r="AY85" s="336" t="s">
        <v>1343</v>
      </c>
      <c r="AZ85" s="336" t="s">
        <v>1347</v>
      </c>
      <c r="BA85" s="336" t="s">
        <v>1346</v>
      </c>
      <c r="BB85" s="336" t="s">
        <v>1345</v>
      </c>
      <c r="BC85" s="336" t="s">
        <v>1460</v>
      </c>
      <c r="BD85" s="236" t="s">
        <v>1203</v>
      </c>
      <c r="BE85" s="247" t="s">
        <v>1453</v>
      </c>
      <c r="BF85" s="573" t="s">
        <v>1452</v>
      </c>
      <c r="BG85" s="573" t="s">
        <v>1451</v>
      </c>
      <c r="BH85" s="573" t="s">
        <v>1450</v>
      </c>
      <c r="BI85" s="573" t="s">
        <v>1448</v>
      </c>
      <c r="BJ85" s="573" t="s">
        <v>1199</v>
      </c>
      <c r="BK85" s="573" t="s">
        <v>1343</v>
      </c>
      <c r="BL85" s="573" t="s">
        <v>1347</v>
      </c>
      <c r="BM85" s="573" t="s">
        <v>1346</v>
      </c>
      <c r="BN85" s="573" t="s">
        <v>1345</v>
      </c>
      <c r="BO85" s="573" t="s">
        <v>1460</v>
      </c>
      <c r="BP85" s="771" t="s">
        <v>1203</v>
      </c>
      <c r="BQ85" s="773" t="s">
        <v>1453</v>
      </c>
      <c r="BR85" s="774" t="s">
        <v>1452</v>
      </c>
      <c r="BS85" s="774" t="s">
        <v>1451</v>
      </c>
      <c r="BT85" s="774" t="s">
        <v>1450</v>
      </c>
      <c r="BU85" s="774" t="s">
        <v>1448</v>
      </c>
      <c r="BV85" s="774" t="s">
        <v>1199</v>
      </c>
      <c r="BW85" s="774" t="s">
        <v>1343</v>
      </c>
      <c r="BX85" s="774" t="s">
        <v>1347</v>
      </c>
      <c r="BY85" s="774" t="s">
        <v>1346</v>
      </c>
      <c r="BZ85" s="774" t="s">
        <v>1345</v>
      </c>
      <c r="CA85" s="774" t="s">
        <v>1460</v>
      </c>
    </row>
    <row r="86" spans="1:80" x14ac:dyDescent="0.3">
      <c r="A86" s="237" t="s">
        <v>1404</v>
      </c>
      <c r="B86" s="237"/>
      <c r="C86" s="237"/>
      <c r="D86" s="237">
        <v>58</v>
      </c>
      <c r="E86" s="237">
        <v>198</v>
      </c>
      <c r="F86" s="237">
        <v>340</v>
      </c>
      <c r="G86" s="237">
        <v>533</v>
      </c>
      <c r="H86" s="237">
        <v>938</v>
      </c>
      <c r="I86" s="237">
        <v>1227</v>
      </c>
      <c r="J86" s="237">
        <v>1554</v>
      </c>
      <c r="K86" s="238">
        <v>1691</v>
      </c>
      <c r="L86" s="238">
        <v>1647</v>
      </c>
      <c r="M86" s="238">
        <v>1979</v>
      </c>
      <c r="N86" s="238">
        <v>2427</v>
      </c>
      <c r="O86" s="238">
        <v>2746</v>
      </c>
      <c r="P86" s="238">
        <v>3401</v>
      </c>
      <c r="Q86" s="238">
        <v>4150</v>
      </c>
      <c r="R86" s="238">
        <v>4753</v>
      </c>
      <c r="S86" s="238">
        <v>7601</v>
      </c>
      <c r="T86" s="238">
        <v>11753</v>
      </c>
      <c r="U86" s="238">
        <v>16006</v>
      </c>
      <c r="V86" s="238">
        <v>20405</v>
      </c>
      <c r="W86" s="238">
        <v>24423</v>
      </c>
      <c r="X86" s="238">
        <v>28287</v>
      </c>
      <c r="Y86" s="238">
        <v>34441</v>
      </c>
      <c r="Z86" s="238">
        <v>40542</v>
      </c>
      <c r="AA86" s="238">
        <v>52885</v>
      </c>
      <c r="AB86" s="238">
        <v>62463</v>
      </c>
      <c r="AC86" s="238">
        <v>64401</v>
      </c>
      <c r="AD86" s="238">
        <v>64088</v>
      </c>
      <c r="AE86" s="254">
        <v>63993</v>
      </c>
      <c r="AF86" s="255">
        <v>63727</v>
      </c>
      <c r="AG86" s="255">
        <v>63565</v>
      </c>
      <c r="AH86" s="255">
        <v>63569</v>
      </c>
      <c r="AI86" s="255">
        <v>63574</v>
      </c>
      <c r="AJ86" s="255">
        <v>63576</v>
      </c>
      <c r="AK86" s="255">
        <v>63779</v>
      </c>
      <c r="AL86" s="255">
        <v>63944</v>
      </c>
      <c r="AM86" s="255">
        <v>64151</v>
      </c>
      <c r="AN86" s="255">
        <v>64126</v>
      </c>
      <c r="AO86" s="255">
        <v>64260</v>
      </c>
      <c r="AP86" s="255">
        <v>64203</v>
      </c>
      <c r="AQ86" s="255">
        <v>64159</v>
      </c>
      <c r="AR86" s="238">
        <v>64106</v>
      </c>
      <c r="AS86" s="254">
        <v>64092</v>
      </c>
      <c r="AT86" s="238">
        <v>64122</v>
      </c>
      <c r="AU86" s="238">
        <v>63984</v>
      </c>
      <c r="AV86" s="238">
        <v>63952</v>
      </c>
      <c r="AW86" s="449">
        <v>63904</v>
      </c>
      <c r="AX86" s="449">
        <v>63816</v>
      </c>
      <c r="AY86" s="487">
        <v>63774</v>
      </c>
      <c r="AZ86" s="490">
        <v>63702</v>
      </c>
      <c r="BA86" s="449">
        <v>63614</v>
      </c>
      <c r="BB86" s="449">
        <v>63545</v>
      </c>
      <c r="BC86" s="490">
        <v>63447</v>
      </c>
      <c r="BD86" s="238">
        <v>63338</v>
      </c>
      <c r="BE86" s="254">
        <v>63286</v>
      </c>
      <c r="BF86" s="238">
        <v>63206</v>
      </c>
      <c r="BG86" s="238">
        <v>63205</v>
      </c>
      <c r="BH86" s="238">
        <v>63229</v>
      </c>
      <c r="BI86" s="449">
        <v>63300</v>
      </c>
      <c r="BJ86" s="449">
        <v>63283</v>
      </c>
      <c r="BK86" s="487">
        <v>63283</v>
      </c>
      <c r="BL86" s="490">
        <v>63959</v>
      </c>
      <c r="BM86" s="449">
        <v>64134</v>
      </c>
      <c r="BN86" s="449">
        <v>64155</v>
      </c>
      <c r="BO86" s="490">
        <v>64140</v>
      </c>
      <c r="BP86" s="238">
        <v>64099</v>
      </c>
      <c r="BQ86" s="254">
        <v>64026</v>
      </c>
      <c r="BR86" s="238"/>
      <c r="BS86" s="238"/>
      <c r="BT86" s="238"/>
      <c r="BU86" s="449"/>
      <c r="BV86" s="449"/>
      <c r="BW86" s="487"/>
      <c r="BX86" s="490"/>
      <c r="BY86" s="449"/>
      <c r="BZ86" s="449"/>
      <c r="CA86" s="490"/>
    </row>
    <row r="87" spans="1:80" hidden="1" x14ac:dyDescent="0.3">
      <c r="A87" s="237" t="s">
        <v>1192</v>
      </c>
      <c r="B87" s="237"/>
      <c r="C87" s="237"/>
      <c r="D87" s="237">
        <v>21</v>
      </c>
      <c r="E87" s="237">
        <v>27</v>
      </c>
      <c r="F87" s="237">
        <v>40</v>
      </c>
      <c r="G87" s="237">
        <v>53</v>
      </c>
      <c r="H87" s="237">
        <v>55</v>
      </c>
      <c r="I87" s="237">
        <v>57</v>
      </c>
      <c r="J87" s="237">
        <v>61</v>
      </c>
      <c r="K87" s="237">
        <v>66</v>
      </c>
      <c r="L87" s="237">
        <v>68</v>
      </c>
      <c r="M87" s="237">
        <v>66</v>
      </c>
      <c r="N87" s="237">
        <v>66</v>
      </c>
      <c r="O87" s="237">
        <v>65</v>
      </c>
      <c r="P87" s="237">
        <v>70</v>
      </c>
      <c r="Q87" s="237">
        <v>71</v>
      </c>
      <c r="R87" s="237">
        <v>76</v>
      </c>
      <c r="S87" s="237">
        <v>78</v>
      </c>
      <c r="T87" s="237">
        <v>81</v>
      </c>
      <c r="U87" s="237">
        <v>83</v>
      </c>
      <c r="V87" s="237">
        <v>85</v>
      </c>
      <c r="W87" s="237">
        <v>101</v>
      </c>
      <c r="X87" s="237">
        <v>107</v>
      </c>
      <c r="Y87" s="237">
        <v>112</v>
      </c>
      <c r="Z87" s="237">
        <v>122</v>
      </c>
      <c r="AA87" s="237">
        <v>123</v>
      </c>
      <c r="AB87" s="237">
        <v>126</v>
      </c>
      <c r="AC87" s="237">
        <v>133</v>
      </c>
      <c r="AD87" s="237">
        <v>138</v>
      </c>
      <c r="AE87" s="256">
        <v>145</v>
      </c>
      <c r="AF87" s="257">
        <v>154</v>
      </c>
      <c r="AG87" s="257">
        <v>155</v>
      </c>
      <c r="AH87" s="257">
        <v>160</v>
      </c>
      <c r="AI87" s="257">
        <v>165</v>
      </c>
      <c r="AJ87" s="257">
        <v>170</v>
      </c>
      <c r="AK87" s="257">
        <v>171</v>
      </c>
      <c r="AL87" s="257">
        <v>173</v>
      </c>
      <c r="AM87" s="257">
        <v>174</v>
      </c>
      <c r="AN87" s="257">
        <v>182</v>
      </c>
      <c r="AO87" s="257">
        <v>184</v>
      </c>
      <c r="AP87" s="257">
        <v>186</v>
      </c>
      <c r="AQ87" s="257">
        <v>188</v>
      </c>
      <c r="AR87" s="238">
        <v>191</v>
      </c>
      <c r="AS87" s="254"/>
      <c r="AT87" s="411"/>
      <c r="AU87" s="238"/>
      <c r="AV87" s="238"/>
      <c r="AW87" s="449"/>
      <c r="AX87" s="449"/>
      <c r="AY87" s="487"/>
      <c r="AZ87" s="490"/>
      <c r="BA87" s="449"/>
      <c r="BB87" s="449"/>
      <c r="BC87" s="490"/>
      <c r="BD87" s="238"/>
      <c r="BE87" s="254"/>
      <c r="BF87" s="411"/>
      <c r="BG87" s="238"/>
      <c r="BH87" s="238"/>
      <c r="BI87" s="449"/>
      <c r="BJ87" s="449"/>
      <c r="BK87" s="487"/>
      <c r="BL87" s="490"/>
      <c r="BM87" s="449"/>
      <c r="BN87" s="449"/>
      <c r="BO87" s="490"/>
      <c r="BP87" s="238"/>
      <c r="BQ87" s="254"/>
      <c r="BR87" s="411"/>
      <c r="BS87" s="238"/>
      <c r="BT87" s="238"/>
      <c r="BU87" s="449"/>
      <c r="BV87" s="449"/>
      <c r="BW87" s="487"/>
      <c r="BX87" s="490"/>
      <c r="BY87" s="449"/>
      <c r="BZ87" s="449"/>
      <c r="CA87" s="490"/>
    </row>
    <row r="88" spans="1:80" x14ac:dyDescent="0.3">
      <c r="A88" s="237" t="s">
        <v>1114</v>
      </c>
      <c r="B88" s="237"/>
      <c r="C88" s="237"/>
      <c r="D88" s="237">
        <v>769</v>
      </c>
      <c r="E88" s="237">
        <v>2618</v>
      </c>
      <c r="F88" s="237">
        <v>4746</v>
      </c>
      <c r="G88" s="237">
        <v>8049</v>
      </c>
      <c r="H88" s="237">
        <v>9471</v>
      </c>
      <c r="I88" s="237">
        <v>10880</v>
      </c>
      <c r="J88" s="237">
        <v>12245</v>
      </c>
      <c r="K88" s="238">
        <v>14646</v>
      </c>
      <c r="L88" s="238">
        <v>15902</v>
      </c>
      <c r="M88" s="238">
        <v>17886</v>
      </c>
      <c r="N88" s="238">
        <v>21233</v>
      </c>
      <c r="O88" s="238">
        <v>23474</v>
      </c>
      <c r="P88" s="238">
        <v>25732</v>
      </c>
      <c r="Q88" s="238">
        <v>28896</v>
      </c>
      <c r="R88" s="238">
        <v>31965</v>
      </c>
      <c r="S88" s="238">
        <v>36592</v>
      </c>
      <c r="T88" s="238">
        <v>41878</v>
      </c>
      <c r="U88" s="238">
        <v>47559</v>
      </c>
      <c r="V88" s="238">
        <v>53969</v>
      </c>
      <c r="W88" s="238">
        <v>62764</v>
      </c>
      <c r="X88" s="238">
        <v>68937</v>
      </c>
      <c r="Y88" s="238">
        <v>77126</v>
      </c>
      <c r="Z88" s="238">
        <v>86097</v>
      </c>
      <c r="AA88" s="238">
        <v>100000</v>
      </c>
      <c r="AB88" s="238">
        <v>111279</v>
      </c>
      <c r="AC88" s="238">
        <v>119110</v>
      </c>
      <c r="AD88" s="238">
        <v>127514</v>
      </c>
      <c r="AE88" s="254">
        <v>128027</v>
      </c>
      <c r="AF88" s="255">
        <v>129641</v>
      </c>
      <c r="AG88" s="255">
        <v>138786</v>
      </c>
      <c r="AH88" s="255">
        <v>141439</v>
      </c>
      <c r="AI88" s="255">
        <v>144092</v>
      </c>
      <c r="AJ88" s="255">
        <v>146747</v>
      </c>
      <c r="AK88" s="255">
        <v>149934</v>
      </c>
      <c r="AL88" s="255">
        <v>155248</v>
      </c>
      <c r="AM88" s="255">
        <v>158250</v>
      </c>
      <c r="AN88" s="255">
        <v>161657</v>
      </c>
      <c r="AO88" s="255">
        <v>175724</v>
      </c>
      <c r="AP88" s="255">
        <v>176798</v>
      </c>
      <c r="AQ88" s="255">
        <v>177756</v>
      </c>
      <c r="AR88" s="238">
        <v>178862</v>
      </c>
      <c r="AS88" s="254">
        <v>180086</v>
      </c>
      <c r="AT88" s="238">
        <v>181032</v>
      </c>
      <c r="AU88" s="238">
        <v>188590</v>
      </c>
      <c r="AV88" s="238">
        <v>191368</v>
      </c>
      <c r="AW88" s="449">
        <v>193083</v>
      </c>
      <c r="AX88" s="449">
        <v>195549</v>
      </c>
      <c r="AY88" s="487">
        <v>202251</v>
      </c>
      <c r="AZ88" s="490">
        <v>203977</v>
      </c>
      <c r="BA88" s="449">
        <v>211366</v>
      </c>
      <c r="BB88" s="449">
        <v>214530</v>
      </c>
      <c r="BC88" s="490">
        <v>215567</v>
      </c>
      <c r="BD88" s="238">
        <v>216689</v>
      </c>
      <c r="BE88" s="254">
        <v>217710</v>
      </c>
      <c r="BF88" s="238">
        <v>218576</v>
      </c>
      <c r="BG88" s="238">
        <v>219421</v>
      </c>
      <c r="BH88" s="238">
        <v>220665</v>
      </c>
      <c r="BI88" s="449">
        <v>222611</v>
      </c>
      <c r="BJ88" s="449">
        <v>224484</v>
      </c>
      <c r="BK88" s="487">
        <v>225434</v>
      </c>
      <c r="BL88" s="490">
        <v>226555</v>
      </c>
      <c r="BM88" s="449">
        <v>227791</v>
      </c>
      <c r="BN88" s="449">
        <v>229828</v>
      </c>
      <c r="BO88" s="490">
        <v>231408</v>
      </c>
      <c r="BP88" s="238">
        <v>232691</v>
      </c>
      <c r="BQ88" s="254">
        <v>234290</v>
      </c>
      <c r="BR88" s="238"/>
      <c r="BS88" s="238"/>
      <c r="BT88" s="238"/>
      <c r="BU88" s="449"/>
      <c r="BV88" s="449"/>
      <c r="BW88" s="487"/>
      <c r="BX88" s="490"/>
      <c r="BY88" s="449"/>
      <c r="BZ88" s="449"/>
      <c r="CA88" s="490"/>
    </row>
    <row r="89" spans="1:80" x14ac:dyDescent="0.3">
      <c r="A89" s="237" t="s">
        <v>1283</v>
      </c>
      <c r="B89" s="237"/>
      <c r="C89" s="237"/>
      <c r="D89" s="237">
        <v>375</v>
      </c>
      <c r="E89" s="237">
        <v>923</v>
      </c>
      <c r="F89" s="237">
        <v>1438</v>
      </c>
      <c r="G89" s="237">
        <v>2048</v>
      </c>
      <c r="H89" s="237">
        <v>2613</v>
      </c>
      <c r="I89" s="237">
        <v>3397</v>
      </c>
      <c r="J89" s="237">
        <v>7283</v>
      </c>
      <c r="K89" s="238">
        <v>8079</v>
      </c>
      <c r="L89" s="238">
        <v>8897</v>
      </c>
      <c r="M89" s="238">
        <v>10084</v>
      </c>
      <c r="N89" s="238">
        <v>11097</v>
      </c>
      <c r="O89" s="238">
        <v>12139</v>
      </c>
      <c r="P89" s="238">
        <v>13333</v>
      </c>
      <c r="Q89" s="238">
        <v>14770</v>
      </c>
      <c r="R89" s="238">
        <v>17194</v>
      </c>
      <c r="S89" s="238">
        <v>20796</v>
      </c>
      <c r="T89" s="238">
        <v>26931</v>
      </c>
      <c r="U89" s="238">
        <v>32875</v>
      </c>
      <c r="V89" s="238">
        <v>39455</v>
      </c>
      <c r="W89" s="238">
        <v>49666</v>
      </c>
      <c r="X89" s="238">
        <v>57437</v>
      </c>
      <c r="Y89" s="238">
        <v>68869</v>
      </c>
      <c r="Z89" s="238">
        <v>80921</v>
      </c>
      <c r="AA89" s="238">
        <v>97731</v>
      </c>
      <c r="AB89" s="238">
        <v>112448</v>
      </c>
      <c r="AC89" s="238">
        <v>116280</v>
      </c>
      <c r="AD89" s="238">
        <v>116502</v>
      </c>
      <c r="AE89" s="254">
        <v>116522</v>
      </c>
      <c r="AF89" s="255">
        <v>121476</v>
      </c>
      <c r="AG89" s="255">
        <v>121531</v>
      </c>
      <c r="AH89" s="255">
        <v>121869</v>
      </c>
      <c r="AI89" s="255">
        <v>122207</v>
      </c>
      <c r="AJ89" s="255">
        <v>122545</v>
      </c>
      <c r="AK89" s="255">
        <v>122766</v>
      </c>
      <c r="AL89" s="255">
        <v>123413</v>
      </c>
      <c r="AM89" s="255">
        <v>123707</v>
      </c>
      <c r="AN89" s="255">
        <v>123986</v>
      </c>
      <c r="AO89" s="255">
        <v>124361</v>
      </c>
      <c r="AP89" s="255">
        <v>124508</v>
      </c>
      <c r="AQ89" s="255">
        <v>126550</v>
      </c>
      <c r="AR89" s="238">
        <v>126634</v>
      </c>
      <c r="AS89" s="254">
        <v>126983</v>
      </c>
      <c r="AT89" s="238">
        <v>127122</v>
      </c>
      <c r="AU89" s="238">
        <v>127607</v>
      </c>
      <c r="AV89" s="238">
        <v>127821</v>
      </c>
      <c r="AW89" s="449">
        <v>127997</v>
      </c>
      <c r="AX89" s="449">
        <v>129017</v>
      </c>
      <c r="AY89" s="487">
        <v>129949</v>
      </c>
      <c r="AZ89" s="490">
        <v>130029</v>
      </c>
      <c r="BA89" s="449">
        <v>130226</v>
      </c>
      <c r="BB89" s="449">
        <v>130322</v>
      </c>
      <c r="BC89" s="490">
        <v>130360</v>
      </c>
      <c r="BD89" s="238">
        <v>130375</v>
      </c>
      <c r="BE89" s="254">
        <v>130380</v>
      </c>
      <c r="BF89" s="238">
        <v>130437</v>
      </c>
      <c r="BG89" s="238">
        <v>130467</v>
      </c>
      <c r="BH89" s="238">
        <v>130595</v>
      </c>
      <c r="BI89" s="449">
        <v>130914</v>
      </c>
      <c r="BJ89" s="449">
        <v>131235</v>
      </c>
      <c r="BK89" s="487">
        <v>132007</v>
      </c>
      <c r="BL89" s="490">
        <v>132084</v>
      </c>
      <c r="BM89" s="449">
        <v>132096</v>
      </c>
      <c r="BN89" s="449">
        <v>132851</v>
      </c>
      <c r="BO89" s="490">
        <v>133000</v>
      </c>
      <c r="BP89" s="238">
        <v>133086</v>
      </c>
      <c r="BQ89" s="254">
        <v>133175</v>
      </c>
      <c r="BR89" s="238"/>
      <c r="BS89" s="238"/>
      <c r="BT89" s="238"/>
      <c r="BU89" s="449"/>
      <c r="BV89" s="449"/>
      <c r="BW89" s="487"/>
      <c r="BX89" s="490"/>
      <c r="BY89" s="449"/>
      <c r="BZ89" s="449"/>
      <c r="CA89" s="490"/>
    </row>
    <row r="90" spans="1:80" x14ac:dyDescent="0.3">
      <c r="A90" s="237" t="s">
        <v>1240</v>
      </c>
      <c r="B90" s="237"/>
      <c r="C90" s="237"/>
      <c r="D90" s="237">
        <v>93</v>
      </c>
      <c r="E90" s="237">
        <v>160</v>
      </c>
      <c r="F90" s="237">
        <v>341</v>
      </c>
      <c r="G90" s="237">
        <v>713</v>
      </c>
      <c r="H90" s="237">
        <v>1673</v>
      </c>
      <c r="I90" s="237">
        <v>2411</v>
      </c>
      <c r="J90" s="237">
        <v>3001</v>
      </c>
      <c r="K90" s="238">
        <v>3215</v>
      </c>
      <c r="L90" s="238">
        <v>3464</v>
      </c>
      <c r="M90" s="238">
        <v>3662</v>
      </c>
      <c r="N90" s="238">
        <v>3648</v>
      </c>
      <c r="O90" s="238">
        <v>3593</v>
      </c>
      <c r="P90" s="238">
        <v>3950</v>
      </c>
      <c r="Q90" s="238">
        <v>5224</v>
      </c>
      <c r="R90" s="238">
        <v>6518</v>
      </c>
      <c r="S90" s="238">
        <v>13127</v>
      </c>
      <c r="T90" s="238">
        <v>22452</v>
      </c>
      <c r="U90" s="238">
        <v>32010</v>
      </c>
      <c r="V90" s="238">
        <v>56769</v>
      </c>
      <c r="W90" s="238">
        <v>56749</v>
      </c>
      <c r="X90" s="238">
        <v>56425</v>
      </c>
      <c r="Y90" s="238">
        <v>59675</v>
      </c>
      <c r="Z90" s="238">
        <v>59342</v>
      </c>
      <c r="AA90" s="238">
        <v>58945</v>
      </c>
      <c r="AB90" s="238">
        <v>58585</v>
      </c>
      <c r="AC90" s="238">
        <v>58294</v>
      </c>
      <c r="AD90" s="238">
        <v>57946</v>
      </c>
      <c r="AE90" s="254">
        <v>57767</v>
      </c>
      <c r="AF90" s="255">
        <v>57520</v>
      </c>
      <c r="AG90" s="255">
        <v>57277</v>
      </c>
      <c r="AH90" s="255">
        <v>57277</v>
      </c>
      <c r="AI90" s="255">
        <v>57277</v>
      </c>
      <c r="AJ90" s="255">
        <v>56718</v>
      </c>
      <c r="AK90" s="255">
        <v>56681</v>
      </c>
      <c r="AL90" s="255">
        <v>70310</v>
      </c>
      <c r="AM90" s="255">
        <v>70125</v>
      </c>
      <c r="AN90" s="255">
        <v>69956</v>
      </c>
      <c r="AO90" s="255">
        <v>69866</v>
      </c>
      <c r="AP90" s="255">
        <v>69795</v>
      </c>
      <c r="AQ90" s="255">
        <v>69720</v>
      </c>
      <c r="AR90" s="238">
        <v>69724</v>
      </c>
      <c r="AS90" s="254">
        <v>69673</v>
      </c>
      <c r="AT90" s="238">
        <v>69625</v>
      </c>
      <c r="AU90" s="238">
        <v>69529</v>
      </c>
      <c r="AV90" s="238">
        <v>69412</v>
      </c>
      <c r="AW90" s="449">
        <v>69419</v>
      </c>
      <c r="AX90" s="449">
        <v>69485</v>
      </c>
      <c r="AY90" s="487">
        <v>69482</v>
      </c>
      <c r="AZ90" s="490">
        <v>69413</v>
      </c>
      <c r="BA90" s="449">
        <v>69407</v>
      </c>
      <c r="BB90" s="449">
        <v>69427</v>
      </c>
      <c r="BC90" s="490">
        <v>69385</v>
      </c>
      <c r="BD90" s="238">
        <v>69334</v>
      </c>
      <c r="BE90" s="254">
        <v>69340</v>
      </c>
      <c r="BF90" s="238">
        <v>69375</v>
      </c>
      <c r="BG90" s="238">
        <v>69443</v>
      </c>
      <c r="BH90" s="238">
        <v>69529</v>
      </c>
      <c r="BI90" s="449">
        <v>70120</v>
      </c>
      <c r="BJ90" s="449">
        <v>70779</v>
      </c>
      <c r="BK90" s="487">
        <v>71973</v>
      </c>
      <c r="BL90" s="490">
        <v>72271</v>
      </c>
      <c r="BM90" s="449">
        <v>72433</v>
      </c>
      <c r="BN90" s="449">
        <v>72645</v>
      </c>
      <c r="BO90" s="490">
        <v>72902</v>
      </c>
      <c r="BP90" s="238">
        <v>73039</v>
      </c>
      <c r="BQ90" s="254">
        <v>73049</v>
      </c>
      <c r="BR90" s="238"/>
      <c r="BS90" s="238"/>
      <c r="BT90" s="238"/>
      <c r="BU90" s="449"/>
      <c r="BV90" s="449"/>
      <c r="BW90" s="487"/>
      <c r="BX90" s="490"/>
      <c r="BY90" s="449"/>
      <c r="BZ90" s="449"/>
      <c r="CA90" s="490"/>
    </row>
    <row r="91" spans="1:80" x14ac:dyDescent="0.3">
      <c r="A91" s="237" t="s">
        <v>968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8"/>
      <c r="L91" s="238"/>
      <c r="M91" s="238"/>
      <c r="N91" s="238"/>
      <c r="O91" s="238"/>
      <c r="P91" s="238"/>
      <c r="Q91" s="238"/>
      <c r="R91" s="238"/>
      <c r="S91" s="238">
        <v>1094</v>
      </c>
      <c r="T91" s="238">
        <v>1251</v>
      </c>
      <c r="U91" s="238">
        <v>1355</v>
      </c>
      <c r="V91" s="238">
        <v>1694</v>
      </c>
      <c r="W91" s="238">
        <v>1939</v>
      </c>
      <c r="X91" s="238">
        <v>2515</v>
      </c>
      <c r="Y91" s="238">
        <v>3128</v>
      </c>
      <c r="Z91" s="238">
        <v>3360</v>
      </c>
      <c r="AA91" s="238">
        <v>3496</v>
      </c>
      <c r="AB91" s="238">
        <v>3615</v>
      </c>
      <c r="AC91" s="238">
        <v>3912</v>
      </c>
      <c r="AD91" s="238">
        <v>4146</v>
      </c>
      <c r="AE91" s="254">
        <v>4442</v>
      </c>
      <c r="AF91" s="255">
        <v>8035</v>
      </c>
      <c r="AG91" s="255">
        <v>13543</v>
      </c>
      <c r="AH91" s="255">
        <v>13893</v>
      </c>
      <c r="AI91" s="255">
        <v>14243</v>
      </c>
      <c r="AJ91" s="255">
        <v>14593</v>
      </c>
      <c r="AK91" s="255">
        <v>14807</v>
      </c>
      <c r="AL91" s="255">
        <v>15036</v>
      </c>
      <c r="AM91" s="255">
        <v>15267</v>
      </c>
      <c r="AN91" s="255">
        <v>19223</v>
      </c>
      <c r="AO91" s="255">
        <v>27326</v>
      </c>
      <c r="AP91" s="255">
        <v>30642</v>
      </c>
      <c r="AQ91" s="255">
        <v>31046</v>
      </c>
      <c r="AR91" s="238">
        <v>31224</v>
      </c>
      <c r="AS91" s="254">
        <v>31489</v>
      </c>
      <c r="AT91" s="238">
        <v>31724</v>
      </c>
      <c r="AU91" s="238">
        <v>31977</v>
      </c>
      <c r="AV91" s="238">
        <v>32451</v>
      </c>
      <c r="AW91" s="449">
        <v>33076</v>
      </c>
      <c r="AX91" s="449">
        <v>34081</v>
      </c>
      <c r="AY91" s="487">
        <v>35131</v>
      </c>
      <c r="AZ91" s="490">
        <v>35970</v>
      </c>
      <c r="BA91" s="449">
        <v>37021</v>
      </c>
      <c r="BB91" s="449">
        <v>38117</v>
      </c>
      <c r="BC91" s="490">
        <v>38781</v>
      </c>
      <c r="BD91" s="238">
        <v>40158</v>
      </c>
      <c r="BE91" s="254">
        <v>41905</v>
      </c>
      <c r="BF91" s="238">
        <v>43508</v>
      </c>
      <c r="BG91" s="238">
        <v>44556</v>
      </c>
      <c r="BH91" s="238">
        <v>45608</v>
      </c>
      <c r="BI91" s="449">
        <v>46258</v>
      </c>
      <c r="BJ91" s="449">
        <v>46141</v>
      </c>
      <c r="BK91" s="487">
        <v>46172</v>
      </c>
      <c r="BL91" s="490">
        <v>47235</v>
      </c>
      <c r="BM91" s="449">
        <v>48774</v>
      </c>
      <c r="BN91" s="449">
        <v>51117</v>
      </c>
      <c r="BO91" s="490">
        <v>52521</v>
      </c>
      <c r="BP91" s="238">
        <v>53809</v>
      </c>
      <c r="BQ91" s="254">
        <v>1389</v>
      </c>
      <c r="BR91" s="238"/>
      <c r="BS91" s="238"/>
      <c r="BT91" s="238"/>
      <c r="BU91" s="449"/>
      <c r="BV91" s="449"/>
      <c r="BW91" s="487"/>
      <c r="BX91" s="490"/>
      <c r="BY91" s="449"/>
      <c r="BZ91" s="449"/>
      <c r="CA91" s="490"/>
    </row>
    <row r="92" spans="1:80" x14ac:dyDescent="0.3">
      <c r="A92" s="237" t="s">
        <v>1412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8"/>
      <c r="L92" s="238"/>
      <c r="M92" s="238"/>
      <c r="N92" s="238"/>
      <c r="O92" s="238"/>
      <c r="P92" s="238"/>
      <c r="Q92" s="238"/>
      <c r="R92" s="238"/>
      <c r="S92" s="238">
        <v>1861</v>
      </c>
      <c r="T92" s="238">
        <v>1884</v>
      </c>
      <c r="U92" s="238">
        <v>1897</v>
      </c>
      <c r="V92" s="238">
        <v>1971</v>
      </c>
      <c r="W92" s="238">
        <v>2037</v>
      </c>
      <c r="X92" s="238">
        <v>2060</v>
      </c>
      <c r="Y92" s="238">
        <v>2622</v>
      </c>
      <c r="Z92" s="238">
        <v>2727</v>
      </c>
      <c r="AA92" s="238">
        <v>2726</v>
      </c>
      <c r="AB92" s="238">
        <v>2744</v>
      </c>
      <c r="AC92" s="238">
        <v>2781</v>
      </c>
      <c r="AD92" s="238">
        <v>2837</v>
      </c>
      <c r="AE92" s="254">
        <v>2864</v>
      </c>
      <c r="AF92" s="255">
        <v>7523</v>
      </c>
      <c r="AG92" s="255">
        <v>8281</v>
      </c>
      <c r="AH92" s="255">
        <v>8367</v>
      </c>
      <c r="AI92" s="255">
        <v>8453</v>
      </c>
      <c r="AJ92" s="255">
        <v>8540</v>
      </c>
      <c r="AK92" s="255">
        <v>11605</v>
      </c>
      <c r="AL92" s="255">
        <v>11590</v>
      </c>
      <c r="AM92" s="255">
        <v>11687</v>
      </c>
      <c r="AN92" s="255">
        <v>11771</v>
      </c>
      <c r="AO92" s="255">
        <v>11896</v>
      </c>
      <c r="AP92" s="255">
        <v>12027</v>
      </c>
      <c r="AQ92" s="255">
        <v>12135</v>
      </c>
      <c r="AR92" s="238">
        <v>12262</v>
      </c>
      <c r="AS92" s="254">
        <v>12397</v>
      </c>
      <c r="AT92" s="238">
        <v>12548</v>
      </c>
      <c r="AU92" s="238">
        <v>16933</v>
      </c>
      <c r="AV92" s="238">
        <v>17050</v>
      </c>
      <c r="AW92" s="449">
        <v>17237</v>
      </c>
      <c r="AX92" s="449">
        <v>17508</v>
      </c>
      <c r="AY92" s="487">
        <v>17670</v>
      </c>
      <c r="AZ92" s="490">
        <v>17842</v>
      </c>
      <c r="BA92" s="449">
        <v>18036</v>
      </c>
      <c r="BB92" s="449">
        <v>18243</v>
      </c>
      <c r="BC92" s="490">
        <v>18387</v>
      </c>
      <c r="BD92" s="238">
        <v>18741</v>
      </c>
      <c r="BE92" s="254">
        <v>19151</v>
      </c>
      <c r="BF92" s="238">
        <v>19493</v>
      </c>
      <c r="BG92" s="238">
        <v>19779</v>
      </c>
      <c r="BH92" s="238">
        <v>20050</v>
      </c>
      <c r="BI92" s="449">
        <v>20127</v>
      </c>
      <c r="BJ92" s="449">
        <v>20108</v>
      </c>
      <c r="BK92" s="487">
        <v>20246</v>
      </c>
      <c r="BL92" s="490">
        <v>20384</v>
      </c>
      <c r="BM92" s="449">
        <v>20522</v>
      </c>
      <c r="BN92" s="449">
        <v>20811</v>
      </c>
      <c r="BO92" s="490">
        <v>21109</v>
      </c>
      <c r="BP92" s="238">
        <v>21292</v>
      </c>
      <c r="BQ92" s="254">
        <v>21496</v>
      </c>
      <c r="BR92" s="238"/>
      <c r="BS92" s="238"/>
      <c r="BT92" s="238"/>
      <c r="BU92" s="449"/>
      <c r="BV92" s="449"/>
      <c r="BW92" s="487"/>
      <c r="BX92" s="490"/>
      <c r="BY92" s="449"/>
      <c r="BZ92" s="449"/>
      <c r="CA92" s="490"/>
    </row>
    <row r="93" spans="1:80" x14ac:dyDescent="0.3">
      <c r="A93" s="237" t="s">
        <v>1350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54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38"/>
      <c r="AS93" s="254"/>
      <c r="AT93" s="238"/>
      <c r="AU93" s="238">
        <v>0</v>
      </c>
      <c r="AV93" s="238">
        <v>58</v>
      </c>
      <c r="AW93" s="449">
        <v>73</v>
      </c>
      <c r="AX93" s="449">
        <v>82</v>
      </c>
      <c r="AY93" s="487">
        <v>94</v>
      </c>
      <c r="AZ93" s="490">
        <v>140</v>
      </c>
      <c r="BA93" s="449">
        <v>159</v>
      </c>
      <c r="BB93" s="449">
        <v>191</v>
      </c>
      <c r="BC93" s="490">
        <v>217</v>
      </c>
      <c r="BD93" s="238">
        <v>259</v>
      </c>
      <c r="BE93" s="254">
        <v>302</v>
      </c>
      <c r="BF93" s="238">
        <v>362</v>
      </c>
      <c r="BG93" s="238">
        <v>428</v>
      </c>
      <c r="BH93" s="238">
        <v>608</v>
      </c>
      <c r="BI93" s="449">
        <v>839</v>
      </c>
      <c r="BJ93" s="449">
        <v>984</v>
      </c>
      <c r="BK93" s="487">
        <v>1120</v>
      </c>
      <c r="BL93" s="490">
        <v>1312</v>
      </c>
      <c r="BM93" s="449">
        <v>1445</v>
      </c>
      <c r="BN93" s="449">
        <v>1623</v>
      </c>
      <c r="BO93" s="490">
        <v>1835</v>
      </c>
      <c r="BP93" s="238">
        <v>1945</v>
      </c>
      <c r="BQ93" s="254">
        <v>2126</v>
      </c>
      <c r="BR93" s="238"/>
      <c r="BS93" s="238"/>
      <c r="BT93" s="238"/>
      <c r="BU93" s="449"/>
      <c r="BV93" s="449"/>
      <c r="BW93" s="487"/>
      <c r="BX93" s="490"/>
      <c r="BY93" s="449"/>
      <c r="BZ93" s="449"/>
      <c r="CA93" s="490"/>
    </row>
    <row r="94" spans="1:80" x14ac:dyDescent="0.3">
      <c r="A94" s="237" t="s">
        <v>1349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8"/>
      <c r="L94" s="238"/>
      <c r="M94" s="238"/>
      <c r="N94" s="238"/>
      <c r="O94" s="238"/>
      <c r="P94" s="238"/>
      <c r="Q94" s="238"/>
      <c r="R94" s="238"/>
      <c r="S94" s="238">
        <v>541</v>
      </c>
      <c r="T94" s="238">
        <v>559</v>
      </c>
      <c r="U94" s="238">
        <v>561</v>
      </c>
      <c r="V94" s="238">
        <v>567</v>
      </c>
      <c r="W94" s="238">
        <v>595</v>
      </c>
      <c r="X94" s="238">
        <v>610</v>
      </c>
      <c r="Y94" s="238">
        <v>607</v>
      </c>
      <c r="Z94" s="238">
        <v>650</v>
      </c>
      <c r="AA94" s="238">
        <v>660</v>
      </c>
      <c r="AB94" s="238">
        <v>670</v>
      </c>
      <c r="AC94" s="238">
        <v>670</v>
      </c>
      <c r="AD94" s="238">
        <v>713</v>
      </c>
      <c r="AE94" s="254">
        <v>717</v>
      </c>
      <c r="AF94" s="255">
        <v>720</v>
      </c>
      <c r="AG94" s="255">
        <v>786</v>
      </c>
      <c r="AH94" s="255">
        <v>794</v>
      </c>
      <c r="AI94" s="255">
        <v>802</v>
      </c>
      <c r="AJ94" s="255">
        <v>810</v>
      </c>
      <c r="AK94" s="255">
        <v>817</v>
      </c>
      <c r="AL94" s="255">
        <v>834</v>
      </c>
      <c r="AM94" s="255">
        <v>826</v>
      </c>
      <c r="AN94" s="255">
        <v>826</v>
      </c>
      <c r="AO94" s="255">
        <v>821</v>
      </c>
      <c r="AP94" s="255">
        <v>831</v>
      </c>
      <c r="AQ94" s="255">
        <v>844</v>
      </c>
      <c r="AR94" s="238">
        <v>847</v>
      </c>
      <c r="AS94" s="254">
        <v>844</v>
      </c>
      <c r="AT94" s="238">
        <v>841</v>
      </c>
      <c r="AU94" s="238">
        <v>842</v>
      </c>
      <c r="AV94" s="238">
        <v>837</v>
      </c>
      <c r="AW94" s="449">
        <v>842</v>
      </c>
      <c r="AX94" s="449">
        <v>845</v>
      </c>
      <c r="AY94" s="487">
        <v>839</v>
      </c>
      <c r="AZ94" s="490">
        <v>861</v>
      </c>
      <c r="BA94" s="449">
        <v>874</v>
      </c>
      <c r="BB94" s="449">
        <v>876</v>
      </c>
      <c r="BC94" s="490">
        <v>880</v>
      </c>
      <c r="BD94" s="238">
        <v>893</v>
      </c>
      <c r="BE94" s="254">
        <v>927</v>
      </c>
      <c r="BF94" s="238">
        <v>932</v>
      </c>
      <c r="BG94" s="238">
        <v>939</v>
      </c>
      <c r="BH94" s="238">
        <v>958</v>
      </c>
      <c r="BI94" s="449">
        <v>988</v>
      </c>
      <c r="BJ94" s="449">
        <v>1013</v>
      </c>
      <c r="BK94" s="487">
        <v>1062</v>
      </c>
      <c r="BL94" s="490">
        <v>1091</v>
      </c>
      <c r="BM94" s="449">
        <v>1116</v>
      </c>
      <c r="BN94" s="449">
        <v>1129</v>
      </c>
      <c r="BO94" s="490">
        <v>1157</v>
      </c>
      <c r="BP94" s="238">
        <v>1173</v>
      </c>
      <c r="BQ94" s="254">
        <v>1195</v>
      </c>
      <c r="BR94" s="238"/>
      <c r="BS94" s="238"/>
      <c r="BT94" s="238"/>
      <c r="BU94" s="449"/>
      <c r="BV94" s="449"/>
      <c r="BW94" s="487"/>
      <c r="BX94" s="490"/>
      <c r="BY94" s="449"/>
      <c r="BZ94" s="449"/>
      <c r="CA94" s="490"/>
    </row>
    <row r="95" spans="1:80" x14ac:dyDescent="0.3">
      <c r="A95" s="237" t="s">
        <v>1244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8"/>
      <c r="L95" s="238"/>
      <c r="M95" s="238"/>
      <c r="N95" s="238"/>
      <c r="O95" s="238"/>
      <c r="P95" s="238"/>
      <c r="Q95" s="238"/>
      <c r="R95" s="238"/>
      <c r="S95" s="238">
        <v>2952</v>
      </c>
      <c r="T95" s="238">
        <v>9024</v>
      </c>
      <c r="U95" s="238">
        <v>14647</v>
      </c>
      <c r="V95" s="238">
        <v>21118</v>
      </c>
      <c r="W95" s="238">
        <v>30997</v>
      </c>
      <c r="X95" s="238">
        <v>38683</v>
      </c>
      <c r="Y95" s="238">
        <v>51218</v>
      </c>
      <c r="Z95" s="238">
        <v>61660</v>
      </c>
      <c r="AA95" s="238">
        <v>77684</v>
      </c>
      <c r="AB95" s="238">
        <v>91995</v>
      </c>
      <c r="AC95" s="238">
        <v>95008</v>
      </c>
      <c r="AD95" s="238">
        <v>94732</v>
      </c>
      <c r="AE95" s="254">
        <v>94556</v>
      </c>
      <c r="AF95" s="255">
        <v>94245</v>
      </c>
      <c r="AG95" s="255">
        <v>94105</v>
      </c>
      <c r="AH95" s="255">
        <v>94105</v>
      </c>
      <c r="AI95" s="255">
        <v>94105</v>
      </c>
      <c r="AJ95" s="255">
        <v>93964</v>
      </c>
      <c r="AK95" s="255">
        <v>93892</v>
      </c>
      <c r="AL95" s="255">
        <v>93612</v>
      </c>
      <c r="AM95" s="255">
        <v>93752</v>
      </c>
      <c r="AN95" s="255">
        <v>93627</v>
      </c>
      <c r="AO95" s="255">
        <v>93571</v>
      </c>
      <c r="AP95" s="255">
        <v>93603</v>
      </c>
      <c r="AQ95" s="255">
        <v>93615</v>
      </c>
      <c r="AR95" s="238">
        <v>93755</v>
      </c>
      <c r="AS95" s="254">
        <v>93739</v>
      </c>
      <c r="AT95" s="238">
        <v>92538</v>
      </c>
      <c r="AU95" s="238">
        <v>93477</v>
      </c>
      <c r="AV95" s="238">
        <v>93413</v>
      </c>
      <c r="AW95" s="449">
        <v>93554</v>
      </c>
      <c r="AX95" s="449">
        <v>94752</v>
      </c>
      <c r="AY95" s="487">
        <v>94605</v>
      </c>
      <c r="AZ95" s="490">
        <v>94468</v>
      </c>
      <c r="BA95" s="449">
        <v>94335</v>
      </c>
      <c r="BB95" s="449">
        <v>94190</v>
      </c>
      <c r="BC95" s="490">
        <v>94104</v>
      </c>
      <c r="BD95" s="238">
        <v>93941</v>
      </c>
      <c r="BE95" s="254">
        <v>93830</v>
      </c>
      <c r="BF95" s="238">
        <v>93685</v>
      </c>
      <c r="BG95" s="238">
        <v>93571</v>
      </c>
      <c r="BH95" s="238">
        <v>93461</v>
      </c>
      <c r="BI95" s="449">
        <v>93347</v>
      </c>
      <c r="BJ95" s="449">
        <v>93270</v>
      </c>
      <c r="BK95" s="487">
        <v>93204</v>
      </c>
      <c r="BL95" s="490">
        <v>93124</v>
      </c>
      <c r="BM95" s="449">
        <v>93060</v>
      </c>
      <c r="BN95" s="449">
        <v>92951</v>
      </c>
      <c r="BO95" s="490">
        <v>92861</v>
      </c>
      <c r="BP95" s="238">
        <v>92820</v>
      </c>
      <c r="BQ95" s="254">
        <v>92750</v>
      </c>
      <c r="BR95" s="238"/>
      <c r="BS95" s="238"/>
      <c r="BT95" s="238"/>
      <c r="BU95" s="449"/>
      <c r="BV95" s="449"/>
      <c r="BW95" s="487"/>
      <c r="BX95" s="490"/>
      <c r="BY95" s="449"/>
      <c r="BZ95" s="449"/>
      <c r="CA95" s="490"/>
    </row>
    <row r="96" spans="1:80" x14ac:dyDescent="0.3">
      <c r="A96" s="237" t="s">
        <v>1243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8"/>
      <c r="L96" s="238"/>
      <c r="M96" s="238"/>
      <c r="N96" s="238"/>
      <c r="O96" s="238"/>
      <c r="P96" s="238"/>
      <c r="Q96" s="238"/>
      <c r="R96" s="238"/>
      <c r="S96" s="238">
        <v>2812</v>
      </c>
      <c r="T96" s="238">
        <v>9202</v>
      </c>
      <c r="U96" s="238">
        <v>15090</v>
      </c>
      <c r="V96" s="238">
        <v>21852</v>
      </c>
      <c r="W96" s="238">
        <v>32195</v>
      </c>
      <c r="X96" s="238">
        <v>39997</v>
      </c>
      <c r="Y96" s="238">
        <v>51379</v>
      </c>
      <c r="Z96" s="238">
        <v>63626</v>
      </c>
      <c r="AA96" s="238">
        <v>79940</v>
      </c>
      <c r="AB96" s="238">
        <v>93486</v>
      </c>
      <c r="AC96" s="238">
        <v>96655</v>
      </c>
      <c r="AD96" s="238">
        <v>96444</v>
      </c>
      <c r="AE96" s="254">
        <v>96255</v>
      </c>
      <c r="AF96" s="255">
        <v>96059</v>
      </c>
      <c r="AG96" s="255">
        <v>99979</v>
      </c>
      <c r="AH96" s="255">
        <v>101596</v>
      </c>
      <c r="AI96" s="255">
        <v>103213</v>
      </c>
      <c r="AJ96" s="255">
        <v>104832</v>
      </c>
      <c r="AK96" s="255">
        <v>109626</v>
      </c>
      <c r="AL96" s="255">
        <v>109625</v>
      </c>
      <c r="AM96" s="255">
        <v>109732</v>
      </c>
      <c r="AN96" s="255">
        <v>109832</v>
      </c>
      <c r="AO96" s="255">
        <v>109955</v>
      </c>
      <c r="AP96" s="255">
        <v>109939</v>
      </c>
      <c r="AQ96" s="255">
        <v>109894</v>
      </c>
      <c r="AR96" s="238">
        <v>109876</v>
      </c>
      <c r="AS96" s="254">
        <v>109937</v>
      </c>
      <c r="AT96" s="238">
        <v>109978</v>
      </c>
      <c r="AU96" s="238">
        <v>110082</v>
      </c>
      <c r="AV96" s="238">
        <v>110205</v>
      </c>
      <c r="AW96" s="449">
        <v>110343</v>
      </c>
      <c r="AX96" s="449">
        <v>110484</v>
      </c>
      <c r="AY96" s="487">
        <v>110687</v>
      </c>
      <c r="AZ96" s="490">
        <v>110761</v>
      </c>
      <c r="BA96" s="449">
        <v>110802</v>
      </c>
      <c r="BB96" s="449">
        <v>110796</v>
      </c>
      <c r="BC96" s="490">
        <v>110786</v>
      </c>
      <c r="BD96" s="238">
        <v>110790</v>
      </c>
      <c r="BE96" s="254">
        <v>110761</v>
      </c>
      <c r="BF96" s="238">
        <v>110707</v>
      </c>
      <c r="BG96" s="238">
        <v>110738</v>
      </c>
      <c r="BH96" s="238">
        <v>110646</v>
      </c>
      <c r="BI96" s="449">
        <v>110779</v>
      </c>
      <c r="BJ96" s="449">
        <v>111019</v>
      </c>
      <c r="BK96" s="487">
        <v>111148</v>
      </c>
      <c r="BL96" s="490">
        <v>111184</v>
      </c>
      <c r="BM96" s="449">
        <v>111105</v>
      </c>
      <c r="BN96" s="449">
        <v>111186</v>
      </c>
      <c r="BO96" s="490">
        <v>111265</v>
      </c>
      <c r="BP96" s="238">
        <v>111335</v>
      </c>
      <c r="BQ96" s="254">
        <v>111429</v>
      </c>
      <c r="BR96" s="238"/>
      <c r="BS96" s="238"/>
      <c r="BT96" s="238"/>
      <c r="BU96" s="449"/>
      <c r="BV96" s="449"/>
      <c r="BW96" s="487"/>
      <c r="BX96" s="490"/>
      <c r="BY96" s="449"/>
      <c r="BZ96" s="449"/>
      <c r="CA96" s="490"/>
    </row>
    <row r="97" spans="1:79" x14ac:dyDescent="0.3">
      <c r="A97" s="237" t="s">
        <v>1467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54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38"/>
      <c r="AS97" s="254"/>
      <c r="AT97" s="238"/>
      <c r="AU97" s="238"/>
      <c r="AV97" s="238"/>
      <c r="AW97" s="449"/>
      <c r="AX97" s="449"/>
      <c r="AY97" s="487"/>
      <c r="AZ97" s="490"/>
      <c r="BA97" s="449"/>
      <c r="BB97" s="449"/>
      <c r="BC97" s="490"/>
      <c r="BD97" s="238"/>
      <c r="BE97" s="254"/>
      <c r="BF97" s="238"/>
      <c r="BG97" s="238"/>
      <c r="BH97" s="238"/>
      <c r="BI97" s="449"/>
      <c r="BJ97" s="449"/>
      <c r="BK97" s="487"/>
      <c r="BL97" s="490"/>
      <c r="BM97" s="449"/>
      <c r="BN97" s="449"/>
      <c r="BO97" s="490"/>
      <c r="BP97" s="238"/>
      <c r="BQ97" s="254"/>
      <c r="BR97" s="238"/>
      <c r="BS97" s="238"/>
      <c r="BT97" s="238"/>
      <c r="BU97" s="449"/>
      <c r="BV97" s="449"/>
      <c r="BW97" s="487"/>
      <c r="BX97" s="490"/>
      <c r="BY97" s="449"/>
      <c r="BZ97" s="449"/>
      <c r="CA97" s="490"/>
    </row>
    <row r="98" spans="1:79" x14ac:dyDescent="0.3">
      <c r="A98" s="237" t="s">
        <v>436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54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38"/>
      <c r="AS98" s="254"/>
      <c r="AT98" s="238"/>
      <c r="AU98" s="238"/>
      <c r="AV98" s="238"/>
      <c r="AW98" s="449"/>
      <c r="AX98" s="449"/>
      <c r="AY98" s="487"/>
      <c r="AZ98" s="490"/>
      <c r="BA98" s="449"/>
      <c r="BB98" s="449"/>
      <c r="BC98" s="490"/>
      <c r="BD98" s="238"/>
      <c r="BE98" s="254"/>
      <c r="BF98" s="238"/>
      <c r="BG98" s="238"/>
      <c r="BH98" s="238"/>
      <c r="BI98" s="449"/>
      <c r="BJ98" s="449">
        <v>407</v>
      </c>
      <c r="BK98" s="487">
        <v>632</v>
      </c>
      <c r="BL98" s="490">
        <v>957</v>
      </c>
      <c r="BM98" s="449">
        <v>1001</v>
      </c>
      <c r="BN98" s="449">
        <v>1018</v>
      </c>
      <c r="BO98" s="490">
        <v>1045</v>
      </c>
      <c r="BP98" s="238">
        <v>1073</v>
      </c>
      <c r="BQ98" s="254">
        <v>1111</v>
      </c>
      <c r="BR98" s="238"/>
      <c r="BS98" s="238"/>
      <c r="BT98" s="238"/>
      <c r="BU98" s="449"/>
      <c r="BV98" s="449"/>
      <c r="BW98" s="487"/>
      <c r="BX98" s="490"/>
      <c r="BY98" s="449"/>
      <c r="BZ98" s="449"/>
      <c r="CA98" s="490"/>
    </row>
    <row r="99" spans="1:79" x14ac:dyDescent="0.3">
      <c r="A99" s="237" t="s">
        <v>341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54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38"/>
      <c r="AS99" s="254"/>
      <c r="AT99" s="238"/>
      <c r="AU99" s="238"/>
      <c r="AV99" s="238"/>
      <c r="AW99" s="449"/>
      <c r="AX99" s="449"/>
      <c r="AY99" s="487"/>
      <c r="AZ99" s="490"/>
      <c r="BA99" s="449"/>
      <c r="BB99" s="449"/>
      <c r="BC99" s="490"/>
      <c r="BD99" s="238"/>
      <c r="BE99" s="254"/>
      <c r="BF99" s="238"/>
      <c r="BG99" s="238"/>
      <c r="BH99" s="238"/>
      <c r="BI99" s="449"/>
      <c r="BJ99" s="449"/>
      <c r="BK99" s="487"/>
      <c r="BL99" s="490">
        <v>119</v>
      </c>
      <c r="BM99" s="449">
        <v>139</v>
      </c>
      <c r="BN99" s="449">
        <v>183</v>
      </c>
      <c r="BO99" s="490"/>
      <c r="BP99" s="238"/>
      <c r="BQ99" s="254"/>
      <c r="BR99" s="238"/>
      <c r="BS99" s="238"/>
      <c r="BT99" s="238"/>
      <c r="BU99" s="449"/>
      <c r="BV99" s="449"/>
      <c r="BW99" s="487"/>
      <c r="BX99" s="490"/>
      <c r="BY99" s="449"/>
      <c r="BZ99" s="449"/>
      <c r="CA99" s="490"/>
    </row>
    <row r="100" spans="1:79" x14ac:dyDescent="0.3">
      <c r="A100" s="237" t="s">
        <v>1421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>
        <v>45</v>
      </c>
      <c r="AD100" s="238">
        <v>71</v>
      </c>
      <c r="AE100" s="254">
        <v>3804</v>
      </c>
      <c r="AF100" s="255">
        <v>3865</v>
      </c>
      <c r="AG100" s="255">
        <v>3866</v>
      </c>
      <c r="AH100" s="255">
        <v>5081</v>
      </c>
      <c r="AI100" s="255">
        <v>6296</v>
      </c>
      <c r="AJ100" s="255">
        <v>7511</v>
      </c>
      <c r="AK100" s="255">
        <v>7528</v>
      </c>
      <c r="AL100" s="255">
        <v>7523</v>
      </c>
      <c r="AM100" s="255">
        <v>7538</v>
      </c>
      <c r="AN100" s="255">
        <v>7636</v>
      </c>
      <c r="AO100" s="255">
        <v>7668</v>
      </c>
      <c r="AP100" s="255">
        <v>7771</v>
      </c>
      <c r="AQ100" s="255">
        <v>7824</v>
      </c>
      <c r="AR100" s="238">
        <v>7859</v>
      </c>
      <c r="AS100" s="254">
        <v>7885</v>
      </c>
      <c r="AT100" s="238">
        <v>8022</v>
      </c>
      <c r="AU100" s="238">
        <v>8049</v>
      </c>
      <c r="AV100" s="238">
        <v>8101</v>
      </c>
      <c r="AW100" s="449">
        <v>8140</v>
      </c>
      <c r="AX100" s="449">
        <v>8198</v>
      </c>
      <c r="AY100" s="487">
        <v>8293</v>
      </c>
      <c r="AZ100" s="490">
        <v>8407</v>
      </c>
      <c r="BA100" s="449">
        <v>8439</v>
      </c>
      <c r="BB100" s="449">
        <v>8465</v>
      </c>
      <c r="BC100" s="490">
        <v>8492</v>
      </c>
      <c r="BD100" s="238">
        <v>8661</v>
      </c>
      <c r="BE100" s="254">
        <v>8675</v>
      </c>
      <c r="BF100" s="238">
        <v>8687</v>
      </c>
      <c r="BG100" s="238">
        <v>8691</v>
      </c>
      <c r="BH100" s="238">
        <v>8702</v>
      </c>
      <c r="BI100" s="449">
        <v>8727</v>
      </c>
      <c r="BJ100" s="449">
        <v>8759</v>
      </c>
      <c r="BK100" s="487">
        <v>8767</v>
      </c>
      <c r="BL100" s="490">
        <v>8798</v>
      </c>
      <c r="BM100" s="449">
        <v>8791</v>
      </c>
      <c r="BN100" s="449">
        <v>8820</v>
      </c>
      <c r="BO100" s="490">
        <v>8917</v>
      </c>
      <c r="BP100" s="238">
        <v>8934</v>
      </c>
      <c r="BQ100" s="254">
        <v>8951</v>
      </c>
      <c r="BR100" s="238"/>
      <c r="BS100" s="238"/>
      <c r="BT100" s="238"/>
      <c r="BU100" s="449"/>
      <c r="BV100" s="449"/>
      <c r="BW100" s="487"/>
      <c r="BX100" s="490"/>
      <c r="BY100" s="449"/>
      <c r="BZ100" s="449"/>
      <c r="CA100" s="490"/>
    </row>
    <row r="101" spans="1:79" x14ac:dyDescent="0.3">
      <c r="A101" s="237" t="s">
        <v>1262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>
        <v>11888</v>
      </c>
      <c r="AA101" s="238">
        <v>27833</v>
      </c>
      <c r="AB101" s="238">
        <v>42740</v>
      </c>
      <c r="AC101" s="238">
        <v>45806</v>
      </c>
      <c r="AD101" s="238">
        <v>45735</v>
      </c>
      <c r="AE101" s="254">
        <v>45669</v>
      </c>
      <c r="AF101" s="255">
        <v>45654</v>
      </c>
      <c r="AG101" s="255">
        <v>45678</v>
      </c>
      <c r="AH101" s="255">
        <v>45854</v>
      </c>
      <c r="AI101" s="255">
        <v>46030</v>
      </c>
      <c r="AJ101" s="255">
        <v>46206</v>
      </c>
      <c r="AK101" s="255">
        <v>46567</v>
      </c>
      <c r="AL101" s="255">
        <v>46842</v>
      </c>
      <c r="AM101" s="255">
        <v>47136</v>
      </c>
      <c r="AN101" s="255">
        <v>47444</v>
      </c>
      <c r="AO101" s="255">
        <v>47587</v>
      </c>
      <c r="AP101" s="255">
        <v>47651</v>
      </c>
      <c r="AQ101" s="255">
        <v>47745</v>
      </c>
      <c r="AR101" s="238">
        <v>47797</v>
      </c>
      <c r="AS101" s="254">
        <v>47925</v>
      </c>
      <c r="AT101" s="238">
        <v>48027</v>
      </c>
      <c r="AU101" s="238">
        <v>48130</v>
      </c>
      <c r="AV101" s="238">
        <v>48201</v>
      </c>
      <c r="AW101" s="449">
        <v>48295</v>
      </c>
      <c r="AX101" s="449">
        <v>48548</v>
      </c>
      <c r="AY101" s="487">
        <v>48600</v>
      </c>
      <c r="AZ101" s="490">
        <v>48636</v>
      </c>
      <c r="BA101" s="449">
        <v>48674</v>
      </c>
      <c r="BB101" s="449">
        <v>48699</v>
      </c>
      <c r="BC101" s="490">
        <v>48689</v>
      </c>
      <c r="BD101" s="238">
        <v>48629</v>
      </c>
      <c r="BE101" s="254">
        <v>48625</v>
      </c>
      <c r="BF101" s="238">
        <v>48631</v>
      </c>
      <c r="BG101" s="238">
        <v>48664</v>
      </c>
      <c r="BH101" s="238">
        <v>48731</v>
      </c>
      <c r="BI101" s="449">
        <v>48890</v>
      </c>
      <c r="BJ101" s="449">
        <v>48994</v>
      </c>
      <c r="BK101" s="487">
        <v>49071</v>
      </c>
      <c r="BL101" s="490">
        <v>49132</v>
      </c>
      <c r="BM101" s="449">
        <v>49188</v>
      </c>
      <c r="BN101" s="449">
        <v>49205</v>
      </c>
      <c r="BO101" s="490">
        <v>49264</v>
      </c>
      <c r="BP101" s="238">
        <v>49305</v>
      </c>
      <c r="BQ101" s="254">
        <v>49348</v>
      </c>
      <c r="BR101" s="238"/>
      <c r="BS101" s="238"/>
      <c r="BT101" s="238"/>
      <c r="BU101" s="449"/>
      <c r="BV101" s="449"/>
      <c r="BW101" s="487"/>
      <c r="BX101" s="490"/>
      <c r="BY101" s="449"/>
      <c r="BZ101" s="449"/>
      <c r="CA101" s="490"/>
    </row>
    <row r="102" spans="1:79" x14ac:dyDescent="0.3">
      <c r="A102" s="240" t="s">
        <v>1317</v>
      </c>
      <c r="B102" s="240"/>
      <c r="C102" s="240"/>
      <c r="D102" s="241">
        <f t="shared" ref="D102:Y102" si="41">SUM(D86:D101)</f>
        <v>1316</v>
      </c>
      <c r="E102" s="241">
        <f t="shared" si="41"/>
        <v>3926</v>
      </c>
      <c r="F102" s="241">
        <f t="shared" si="41"/>
        <v>6905</v>
      </c>
      <c r="G102" s="241">
        <f t="shared" si="41"/>
        <v>11396</v>
      </c>
      <c r="H102" s="241">
        <f t="shared" si="41"/>
        <v>14750</v>
      </c>
      <c r="I102" s="241">
        <f t="shared" si="41"/>
        <v>17972</v>
      </c>
      <c r="J102" s="241">
        <f t="shared" si="41"/>
        <v>24144</v>
      </c>
      <c r="K102" s="241">
        <f t="shared" si="41"/>
        <v>27697</v>
      </c>
      <c r="L102" s="241">
        <f t="shared" si="41"/>
        <v>29978</v>
      </c>
      <c r="M102" s="241">
        <f t="shared" si="41"/>
        <v>33677</v>
      </c>
      <c r="N102" s="241">
        <f t="shared" si="41"/>
        <v>38471</v>
      </c>
      <c r="O102" s="241">
        <f t="shared" si="41"/>
        <v>42017</v>
      </c>
      <c r="P102" s="241">
        <f t="shared" si="41"/>
        <v>46486</v>
      </c>
      <c r="Q102" s="241">
        <f t="shared" si="41"/>
        <v>53111</v>
      </c>
      <c r="R102" s="241">
        <f t="shared" si="41"/>
        <v>60506</v>
      </c>
      <c r="S102" s="241">
        <f t="shared" si="41"/>
        <v>87454</v>
      </c>
      <c r="T102" s="241">
        <f t="shared" si="41"/>
        <v>125015</v>
      </c>
      <c r="U102" s="241">
        <f t="shared" si="41"/>
        <v>162083</v>
      </c>
      <c r="V102" s="241">
        <f t="shared" si="41"/>
        <v>217885</v>
      </c>
      <c r="W102" s="241">
        <f t="shared" si="41"/>
        <v>261466</v>
      </c>
      <c r="X102" s="241">
        <f t="shared" si="41"/>
        <v>295058</v>
      </c>
      <c r="Y102" s="241">
        <f t="shared" si="41"/>
        <v>349177</v>
      </c>
      <c r="Z102" s="241">
        <f t="shared" ref="Z102:AE102" si="42">SUM(Z86:Z101)</f>
        <v>410935</v>
      </c>
      <c r="AA102" s="241">
        <f t="shared" si="42"/>
        <v>502023</v>
      </c>
      <c r="AB102" s="241">
        <f t="shared" si="42"/>
        <v>580151</v>
      </c>
      <c r="AC102" s="241">
        <f t="shared" si="42"/>
        <v>603095</v>
      </c>
      <c r="AD102" s="241">
        <f t="shared" si="42"/>
        <v>610866</v>
      </c>
      <c r="AE102" s="258">
        <f t="shared" si="42"/>
        <v>614761</v>
      </c>
      <c r="AF102" s="259">
        <f t="shared" ref="AF102:AL102" si="43">SUM(AF86:AF101)</f>
        <v>628619</v>
      </c>
      <c r="AG102" s="259">
        <f t="shared" si="43"/>
        <v>647552</v>
      </c>
      <c r="AH102" s="259">
        <f t="shared" si="43"/>
        <v>654004</v>
      </c>
      <c r="AI102" s="259">
        <f t="shared" si="43"/>
        <v>660457</v>
      </c>
      <c r="AJ102" s="259">
        <f t="shared" si="43"/>
        <v>666212</v>
      </c>
      <c r="AK102" s="259">
        <f t="shared" si="43"/>
        <v>678173</v>
      </c>
      <c r="AL102" s="259">
        <f t="shared" si="43"/>
        <v>698150</v>
      </c>
      <c r="AM102" s="259">
        <f t="shared" ref="AM102:AR102" si="44">SUM(AM86:AM101)</f>
        <v>702345</v>
      </c>
      <c r="AN102" s="259">
        <f t="shared" si="44"/>
        <v>710266</v>
      </c>
      <c r="AO102" s="259">
        <f t="shared" si="44"/>
        <v>733219</v>
      </c>
      <c r="AP102" s="259">
        <f t="shared" si="44"/>
        <v>737954</v>
      </c>
      <c r="AQ102" s="259">
        <f t="shared" si="44"/>
        <v>741476</v>
      </c>
      <c r="AR102" s="241">
        <f t="shared" si="44"/>
        <v>743137</v>
      </c>
      <c r="AS102" s="258">
        <f t="shared" ref="AS102:AX102" si="45">SUM(AS86:AS101)</f>
        <v>745050</v>
      </c>
      <c r="AT102" s="241">
        <f t="shared" si="45"/>
        <v>745579</v>
      </c>
      <c r="AU102" s="241">
        <f t="shared" si="45"/>
        <v>759200</v>
      </c>
      <c r="AV102" s="241">
        <f t="shared" si="45"/>
        <v>762869</v>
      </c>
      <c r="AW102" s="450">
        <f t="shared" si="45"/>
        <v>765963</v>
      </c>
      <c r="AX102" s="450">
        <f t="shared" si="45"/>
        <v>772365</v>
      </c>
      <c r="AY102" s="488">
        <f t="shared" ref="AY102:BD102" si="46">SUM(AY86:AY101)</f>
        <v>781375</v>
      </c>
      <c r="AZ102" s="491">
        <f t="shared" si="46"/>
        <v>784206</v>
      </c>
      <c r="BA102" s="491">
        <f t="shared" si="46"/>
        <v>792953</v>
      </c>
      <c r="BB102" s="491">
        <f t="shared" si="46"/>
        <v>797401</v>
      </c>
      <c r="BC102" s="491">
        <f t="shared" si="46"/>
        <v>799095</v>
      </c>
      <c r="BD102" s="241">
        <f t="shared" si="46"/>
        <v>801808</v>
      </c>
      <c r="BE102" s="258">
        <f t="shared" ref="BE102:BJ102" si="47">SUM(BE86:BE101)</f>
        <v>804892</v>
      </c>
      <c r="BF102" s="241">
        <f t="shared" si="47"/>
        <v>807599</v>
      </c>
      <c r="BG102" s="241">
        <f t="shared" si="47"/>
        <v>809902</v>
      </c>
      <c r="BH102" s="241">
        <f t="shared" si="47"/>
        <v>812782</v>
      </c>
      <c r="BI102" s="450">
        <f t="shared" si="47"/>
        <v>816900</v>
      </c>
      <c r="BJ102" s="450">
        <f t="shared" si="47"/>
        <v>820476</v>
      </c>
      <c r="BK102" s="488">
        <f>SUM(BK86:BK101)</f>
        <v>824119</v>
      </c>
      <c r="BL102" s="491">
        <f>SUM(BL86:BL101)</f>
        <v>828205</v>
      </c>
      <c r="BM102" s="491">
        <f>SUM(BM86:BM101)</f>
        <v>831595</v>
      </c>
      <c r="BN102" s="491">
        <f>SUM(BN86:BN101)</f>
        <v>837522</v>
      </c>
      <c r="BO102" s="491">
        <f>SUM(BO86:BO101)</f>
        <v>841424</v>
      </c>
      <c r="BP102" s="241">
        <f t="shared" ref="BP102:BV102" si="48">SUM(BP86:BP101)</f>
        <v>844601</v>
      </c>
      <c r="BQ102" s="258">
        <f t="shared" si="48"/>
        <v>794335</v>
      </c>
      <c r="BR102" s="241">
        <f t="shared" si="48"/>
        <v>0</v>
      </c>
      <c r="BS102" s="241">
        <f t="shared" si="48"/>
        <v>0</v>
      </c>
      <c r="BT102" s="241">
        <f t="shared" si="48"/>
        <v>0</v>
      </c>
      <c r="BU102" s="450">
        <f t="shared" si="48"/>
        <v>0</v>
      </c>
      <c r="BV102" s="450">
        <f t="shared" si="48"/>
        <v>0</v>
      </c>
      <c r="BW102" s="488">
        <f>SUM(BW86:BW101)</f>
        <v>0</v>
      </c>
      <c r="BX102" s="491">
        <f>SUM(BX86:BX101)</f>
        <v>0</v>
      </c>
      <c r="BY102" s="491">
        <f>SUM(BY86:BY101)</f>
        <v>0</v>
      </c>
      <c r="BZ102" s="491">
        <f>SUM(BZ86:BZ101)</f>
        <v>0</v>
      </c>
      <c r="CA102" s="491">
        <f>SUM(CA86:CA101)</f>
        <v>0</v>
      </c>
    </row>
    <row r="103" spans="1:79" x14ac:dyDescent="0.3">
      <c r="AT103" s="410"/>
    </row>
  </sheetData>
  <phoneticPr fontId="64" type="noConversion"/>
  <pageMargins left="0.7" right="0.7" top="0.75" bottom="0.75" header="0.3" footer="0.3"/>
  <ignoredErrors>
    <ignoredError sqref="AA20 AA81 AV35:AW35 BM35" formula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CG54"/>
  <sheetViews>
    <sheetView topLeftCell="A47" zoomScale="80" zoomScaleNormal="80" zoomScalePageLayoutView="80" workbookViewId="0">
      <pane xSplit="1" topLeftCell="BH1" activePane="topRight" state="frozen"/>
      <selection pane="topRight" activeCell="BV98" sqref="BV98"/>
    </sheetView>
  </sheetViews>
  <sheetFormatPr defaultColWidth="9.140625" defaultRowHeight="15" x14ac:dyDescent="0.25"/>
  <cols>
    <col min="1" max="1" width="31.85546875" style="75" customWidth="1"/>
    <col min="2" max="11" width="9.140625" style="75"/>
    <col min="12" max="13" width="12.140625" style="75" customWidth="1"/>
    <col min="14" max="14" width="11" style="75" customWidth="1"/>
    <col min="15" max="15" width="9.42578125" style="75" customWidth="1"/>
    <col min="16" max="16" width="9.28515625" style="75" customWidth="1"/>
    <col min="17" max="22" width="9.140625" style="75"/>
    <col min="23" max="25" width="9.28515625" style="108" bestFit="1" customWidth="1"/>
    <col min="26" max="28" width="9.28515625" style="75" bestFit="1" customWidth="1"/>
    <col min="29" max="29" width="9.28515625" style="108" bestFit="1" customWidth="1"/>
    <col min="30" max="30" width="9.28515625" style="75" bestFit="1" customWidth="1"/>
    <col min="31" max="31" width="9.42578125" style="108" bestFit="1" customWidth="1"/>
    <col min="32" max="32" width="10.140625" style="108" customWidth="1"/>
    <col min="33" max="33" width="9.42578125" style="179" bestFit="1" customWidth="1"/>
    <col min="34" max="34" width="10" style="75" customWidth="1"/>
    <col min="35" max="35" width="10.42578125" style="75" bestFit="1" customWidth="1"/>
    <col min="36" max="39" width="9.42578125" style="75" bestFit="1" customWidth="1"/>
    <col min="40" max="40" width="9.28515625" style="75" bestFit="1" customWidth="1"/>
    <col min="41" max="41" width="11.140625" style="75" customWidth="1"/>
    <col min="42" max="42" width="11.42578125" style="75" customWidth="1"/>
    <col min="43" max="43" width="9.7109375" style="75" customWidth="1"/>
    <col min="44" max="44" width="9.85546875" style="75" bestFit="1" customWidth="1"/>
    <col min="45" max="45" width="10.140625" style="75" customWidth="1"/>
    <col min="46" max="47" width="9.85546875" style="75" bestFit="1" customWidth="1"/>
    <col min="48" max="48" width="11.28515625" style="179" customWidth="1"/>
    <col min="49" max="53" width="10" style="75" bestFit="1" customWidth="1"/>
    <col min="54" max="54" width="11.28515625" style="75" customWidth="1"/>
    <col min="55" max="55" width="11.42578125" style="75" customWidth="1"/>
    <col min="56" max="56" width="12.28515625" style="75" bestFit="1" customWidth="1"/>
    <col min="57" max="57" width="13.42578125" style="75" bestFit="1" customWidth="1"/>
    <col min="58" max="58" width="12.28515625" style="75" bestFit="1" customWidth="1"/>
    <col min="59" max="59" width="13.42578125" style="75" customWidth="1"/>
    <col min="60" max="60" width="13.140625" style="75" customWidth="1"/>
    <col min="61" max="61" width="12.7109375" style="75" customWidth="1"/>
    <col min="62" max="62" width="11.42578125" style="75" customWidth="1"/>
    <col min="63" max="63" width="11.7109375" style="75" customWidth="1"/>
    <col min="64" max="64" width="11.85546875" style="75" customWidth="1"/>
    <col min="65" max="65" width="10.7109375" style="75" customWidth="1"/>
    <col min="66" max="66" width="12.28515625" style="75" bestFit="1" customWidth="1"/>
    <col min="67" max="67" width="13.85546875" style="75" bestFit="1" customWidth="1"/>
    <col min="68" max="68" width="11.7109375" style="75" customWidth="1"/>
    <col min="69" max="69" width="11.85546875" style="75" customWidth="1"/>
    <col min="70" max="70" width="12.28515625" style="75" bestFit="1" customWidth="1"/>
    <col min="71" max="71" width="13.85546875" style="75" bestFit="1" customWidth="1"/>
    <col min="72" max="73" width="12.42578125" style="75" bestFit="1" customWidth="1"/>
    <col min="74" max="74" width="12.85546875" style="75" customWidth="1"/>
    <col min="75" max="75" width="11.7109375" style="75" customWidth="1"/>
    <col min="76" max="83" width="9.140625" style="75"/>
    <col min="84" max="85" width="12.42578125" style="75" bestFit="1" customWidth="1"/>
    <col min="86" max="16384" width="9.140625" style="75"/>
  </cols>
  <sheetData>
    <row r="1" spans="1:85" ht="20.25" thickBot="1" x14ac:dyDescent="0.35">
      <c r="A1" s="67" t="s">
        <v>1204</v>
      </c>
      <c r="B1" s="67"/>
      <c r="C1" s="67"/>
      <c r="D1" s="97" t="s">
        <v>1205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18" t="s">
        <v>1228</v>
      </c>
      <c r="R1" s="97" t="s">
        <v>1231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85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54" t="s">
        <v>1245</v>
      </c>
      <c r="AA2" s="55"/>
      <c r="AB2" s="55"/>
      <c r="AC2" s="55"/>
      <c r="AD2" s="55"/>
      <c r="AE2" s="55"/>
      <c r="AF2" s="55"/>
      <c r="AG2" s="180"/>
      <c r="AH2" s="55"/>
      <c r="AI2" s="55"/>
      <c r="AJ2" s="55"/>
      <c r="AK2" s="55"/>
      <c r="AL2" s="260" t="s">
        <v>1137</v>
      </c>
      <c r="AM2" s="208"/>
      <c r="AN2" s="208"/>
      <c r="AO2" s="208"/>
      <c r="AP2" s="208"/>
      <c r="AQ2" s="208"/>
      <c r="AR2" s="208"/>
      <c r="AS2" s="208"/>
      <c r="AT2" s="208"/>
      <c r="AU2" s="208"/>
      <c r="AV2" s="321"/>
      <c r="AW2" s="208"/>
      <c r="AX2" s="327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5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200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ht="15.75" thickBot="1" x14ac:dyDescent="0.3"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122" t="s">
        <v>1451</v>
      </c>
      <c r="R3" s="73" t="s">
        <v>1450</v>
      </c>
      <c r="S3" s="122" t="s">
        <v>1448</v>
      </c>
      <c r="T3" s="122" t="s">
        <v>1199</v>
      </c>
      <c r="U3" s="122" t="s">
        <v>1343</v>
      </c>
      <c r="V3" s="122" t="s">
        <v>1347</v>
      </c>
      <c r="W3" s="122" t="s">
        <v>1346</v>
      </c>
      <c r="X3" s="122" t="s">
        <v>1345</v>
      </c>
      <c r="Y3" s="122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71" t="s">
        <v>1343</v>
      </c>
      <c r="AH3" s="171" t="s">
        <v>1347</v>
      </c>
      <c r="AI3" s="171" t="s">
        <v>1346</v>
      </c>
      <c r="AJ3" s="171" t="s">
        <v>1345</v>
      </c>
      <c r="AK3" s="218" t="s">
        <v>1460</v>
      </c>
      <c r="AL3" s="212" t="s">
        <v>1203</v>
      </c>
      <c r="AM3" s="212" t="s">
        <v>1453</v>
      </c>
      <c r="AN3" s="212" t="s">
        <v>1452</v>
      </c>
      <c r="AO3" s="212" t="s">
        <v>1451</v>
      </c>
      <c r="AP3" s="212" t="s">
        <v>1450</v>
      </c>
      <c r="AQ3" s="212" t="s">
        <v>1448</v>
      </c>
      <c r="AR3" s="212" t="s">
        <v>1199</v>
      </c>
      <c r="AS3" s="212" t="s">
        <v>1343</v>
      </c>
      <c r="AT3" s="212" t="s">
        <v>1347</v>
      </c>
      <c r="AU3" s="212" t="s">
        <v>1346</v>
      </c>
      <c r="AV3" s="322" t="s">
        <v>1345</v>
      </c>
      <c r="AW3" s="212" t="s">
        <v>1460</v>
      </c>
      <c r="AX3" s="328" t="s">
        <v>1203</v>
      </c>
      <c r="AY3" s="328" t="s">
        <v>1453</v>
      </c>
      <c r="AZ3" s="328" t="s">
        <v>1452</v>
      </c>
      <c r="BA3" s="328" t="s">
        <v>1451</v>
      </c>
      <c r="BB3" s="328" t="s">
        <v>1450</v>
      </c>
      <c r="BC3" s="328" t="s">
        <v>1448</v>
      </c>
      <c r="BD3" s="328" t="s">
        <v>1199</v>
      </c>
      <c r="BE3" s="328" t="s">
        <v>1343</v>
      </c>
      <c r="BF3" s="328" t="s">
        <v>1347</v>
      </c>
      <c r="BG3" s="328" t="s">
        <v>1346</v>
      </c>
      <c r="BH3" s="328" t="s">
        <v>1345</v>
      </c>
      <c r="BI3" s="328" t="s">
        <v>1460</v>
      </c>
      <c r="BJ3" s="60" t="s">
        <v>1203</v>
      </c>
      <c r="BK3" s="60" t="s">
        <v>1453</v>
      </c>
      <c r="BL3" s="60" t="s">
        <v>1452</v>
      </c>
      <c r="BM3" s="60" t="s">
        <v>1451</v>
      </c>
      <c r="BN3" s="60" t="s">
        <v>1450</v>
      </c>
      <c r="BO3" s="60" t="s">
        <v>1448</v>
      </c>
      <c r="BP3" s="60" t="s">
        <v>1199</v>
      </c>
      <c r="BQ3" s="60" t="s">
        <v>1343</v>
      </c>
      <c r="BR3" s="60" t="s">
        <v>1347</v>
      </c>
      <c r="BS3" s="60" t="s">
        <v>1346</v>
      </c>
      <c r="BT3" s="60" t="s">
        <v>1345</v>
      </c>
      <c r="BU3" s="60" t="s">
        <v>1460</v>
      </c>
      <c r="BV3" s="762" t="s">
        <v>1203</v>
      </c>
      <c r="BW3" s="762" t="s">
        <v>1453</v>
      </c>
      <c r="BX3" s="762" t="s">
        <v>1452</v>
      </c>
      <c r="BY3" s="762" t="s">
        <v>1451</v>
      </c>
      <c r="BZ3" s="762" t="s">
        <v>1450</v>
      </c>
      <c r="CA3" s="762" t="s">
        <v>1448</v>
      </c>
      <c r="CB3" s="762" t="s">
        <v>1199</v>
      </c>
      <c r="CC3" s="762" t="s">
        <v>1343</v>
      </c>
      <c r="CD3" s="762" t="s">
        <v>1347</v>
      </c>
      <c r="CE3" s="762" t="s">
        <v>1346</v>
      </c>
      <c r="CF3" s="762" t="s">
        <v>1345</v>
      </c>
      <c r="CG3" s="762" t="s">
        <v>1460</v>
      </c>
    </row>
    <row r="4" spans="1:85" ht="16.5" thickBot="1" x14ac:dyDescent="0.3">
      <c r="A4" s="99" t="s">
        <v>1197</v>
      </c>
      <c r="B4" s="99">
        <f t="shared" ref="B4:AF4" si="0">SUM(B6+B26+B41)</f>
        <v>17544</v>
      </c>
      <c r="C4" s="99">
        <f t="shared" si="0"/>
        <v>19776</v>
      </c>
      <c r="D4" s="99">
        <f t="shared" si="0"/>
        <v>22462</v>
      </c>
      <c r="E4" s="99">
        <f t="shared" si="0"/>
        <v>22796</v>
      </c>
      <c r="F4" s="99">
        <f t="shared" si="0"/>
        <v>26029</v>
      </c>
      <c r="G4" s="99">
        <f t="shared" si="0"/>
        <v>26894</v>
      </c>
      <c r="H4" s="99">
        <f t="shared" si="0"/>
        <v>29917</v>
      </c>
      <c r="I4" s="99">
        <f t="shared" si="0"/>
        <v>30965</v>
      </c>
      <c r="J4" s="99">
        <f t="shared" si="0"/>
        <v>35617</v>
      </c>
      <c r="K4" s="99">
        <f t="shared" si="0"/>
        <v>43947</v>
      </c>
      <c r="L4" s="99">
        <f t="shared" si="0"/>
        <v>43248</v>
      </c>
      <c r="M4" s="99">
        <f t="shared" si="0"/>
        <v>51253</v>
      </c>
      <c r="N4" s="99">
        <f t="shared" si="0"/>
        <v>60936</v>
      </c>
      <c r="O4" s="99">
        <f t="shared" si="0"/>
        <v>49198</v>
      </c>
      <c r="P4" s="99">
        <f t="shared" si="0"/>
        <v>35880</v>
      </c>
      <c r="Q4" s="99">
        <f t="shared" si="0"/>
        <v>100866</v>
      </c>
      <c r="R4" s="99">
        <f t="shared" si="0"/>
        <v>174744</v>
      </c>
      <c r="S4" s="99">
        <f t="shared" si="0"/>
        <v>218658</v>
      </c>
      <c r="T4" s="132">
        <f t="shared" si="0"/>
        <v>486618</v>
      </c>
      <c r="U4" s="132">
        <f t="shared" si="0"/>
        <v>434658</v>
      </c>
      <c r="V4" s="132">
        <f t="shared" si="0"/>
        <v>607708</v>
      </c>
      <c r="W4" s="132">
        <f t="shared" si="0"/>
        <v>867555</v>
      </c>
      <c r="X4" s="132">
        <f t="shared" si="0"/>
        <v>722772</v>
      </c>
      <c r="Y4" s="132">
        <f t="shared" si="0"/>
        <v>634777</v>
      </c>
      <c r="Z4" s="132">
        <f t="shared" si="0"/>
        <v>327412</v>
      </c>
      <c r="AA4" s="132">
        <f t="shared" si="0"/>
        <v>416225</v>
      </c>
      <c r="AB4" s="132">
        <f t="shared" si="0"/>
        <v>411463</v>
      </c>
      <c r="AC4" s="132">
        <f t="shared" si="0"/>
        <v>380236</v>
      </c>
      <c r="AD4" s="132">
        <f t="shared" si="0"/>
        <v>517285</v>
      </c>
      <c r="AE4" s="132">
        <f t="shared" si="0"/>
        <v>817338</v>
      </c>
      <c r="AF4" s="132">
        <f t="shared" si="0"/>
        <v>2199842</v>
      </c>
      <c r="AG4" s="181">
        <f t="shared" ref="AG4:AP4" si="1">SUM(AG6+AG26+AG41)</f>
        <v>943001</v>
      </c>
      <c r="AH4" s="132">
        <f t="shared" si="1"/>
        <v>1593512</v>
      </c>
      <c r="AI4" s="132">
        <f t="shared" si="1"/>
        <v>1349262</v>
      </c>
      <c r="AJ4" s="132">
        <f t="shared" si="1"/>
        <v>829067</v>
      </c>
      <c r="AK4" s="132">
        <f t="shared" si="1"/>
        <v>814603</v>
      </c>
      <c r="AL4" s="132">
        <f t="shared" si="1"/>
        <v>498078</v>
      </c>
      <c r="AM4" s="132">
        <f t="shared" si="1"/>
        <v>895980</v>
      </c>
      <c r="AN4" s="132">
        <f t="shared" si="1"/>
        <v>959477</v>
      </c>
      <c r="AO4" s="132">
        <f t="shared" si="1"/>
        <v>968025</v>
      </c>
      <c r="AP4" s="132">
        <f t="shared" si="1"/>
        <v>2332815</v>
      </c>
      <c r="AQ4" s="132">
        <f t="shared" ref="AQ4:BI4" si="2">SUM(AQ6+AQ26+AQ41)</f>
        <v>1532717</v>
      </c>
      <c r="AR4" s="132">
        <f t="shared" si="2"/>
        <v>2924150</v>
      </c>
      <c r="AS4" s="132">
        <f t="shared" si="2"/>
        <v>2190775</v>
      </c>
      <c r="AT4" s="132">
        <f t="shared" si="2"/>
        <v>6126632</v>
      </c>
      <c r="AU4" s="132">
        <f t="shared" si="2"/>
        <v>3938703</v>
      </c>
      <c r="AV4" s="181">
        <f t="shared" si="2"/>
        <v>4236645</v>
      </c>
      <c r="AW4" s="132">
        <f t="shared" si="2"/>
        <v>5203696</v>
      </c>
      <c r="AX4" s="132">
        <f t="shared" si="2"/>
        <v>3949554</v>
      </c>
      <c r="AY4" s="132">
        <f t="shared" si="2"/>
        <v>4978192</v>
      </c>
      <c r="AZ4" s="132">
        <f t="shared" si="2"/>
        <v>5924135</v>
      </c>
      <c r="BA4" s="132">
        <f t="shared" si="2"/>
        <v>3006040</v>
      </c>
      <c r="BB4" s="132">
        <f t="shared" si="2"/>
        <v>2832257</v>
      </c>
      <c r="BC4" s="132">
        <f t="shared" si="2"/>
        <v>2337566</v>
      </c>
      <c r="BD4" s="132">
        <f t="shared" si="2"/>
        <v>3586722</v>
      </c>
      <c r="BE4" s="132">
        <f t="shared" si="2"/>
        <v>3135226</v>
      </c>
      <c r="BF4" s="132">
        <f t="shared" si="2"/>
        <v>3764436</v>
      </c>
      <c r="BG4" s="132">
        <f t="shared" si="2"/>
        <v>5872046</v>
      </c>
      <c r="BH4" s="181">
        <f t="shared" si="2"/>
        <v>4311445</v>
      </c>
      <c r="BI4" s="132">
        <f t="shared" si="2"/>
        <v>6073014</v>
      </c>
      <c r="BJ4" s="132">
        <f t="shared" ref="BJ4:BS4" si="3">SUM(BJ6+BJ26+BJ41)</f>
        <v>3380508</v>
      </c>
      <c r="BK4" s="132">
        <f t="shared" si="3"/>
        <v>2759174</v>
      </c>
      <c r="BL4" s="132">
        <f t="shared" si="3"/>
        <v>4015484</v>
      </c>
      <c r="BM4" s="132">
        <f t="shared" si="3"/>
        <v>3474852</v>
      </c>
      <c r="BN4" s="132">
        <f t="shared" si="3"/>
        <v>2992847</v>
      </c>
      <c r="BO4" s="132">
        <f t="shared" si="3"/>
        <v>5320979</v>
      </c>
      <c r="BP4" s="132">
        <f t="shared" si="3"/>
        <v>4022864</v>
      </c>
      <c r="BQ4" s="132">
        <f t="shared" si="3"/>
        <v>3589138</v>
      </c>
      <c r="BR4" s="132">
        <f t="shared" si="3"/>
        <v>4457420</v>
      </c>
      <c r="BS4" s="132">
        <f t="shared" si="3"/>
        <v>4847260</v>
      </c>
      <c r="BT4" s="755">
        <v>4089666</v>
      </c>
      <c r="BU4" s="755">
        <v>3398503</v>
      </c>
      <c r="BV4" s="132">
        <f t="shared" ref="BV4:CG4" si="4">SUM(BV6+BV26+BV41)</f>
        <v>3199967</v>
      </c>
      <c r="BW4" s="132">
        <f t="shared" si="4"/>
        <v>4794453</v>
      </c>
      <c r="BX4" s="132">
        <f t="shared" si="4"/>
        <v>0</v>
      </c>
      <c r="BY4" s="132">
        <f t="shared" si="4"/>
        <v>0</v>
      </c>
      <c r="BZ4" s="132">
        <f t="shared" si="4"/>
        <v>0</v>
      </c>
      <c r="CA4" s="132">
        <f t="shared" si="4"/>
        <v>0</v>
      </c>
      <c r="CB4" s="132">
        <f t="shared" si="4"/>
        <v>0</v>
      </c>
      <c r="CC4" s="132">
        <f t="shared" si="4"/>
        <v>0</v>
      </c>
      <c r="CD4" s="132">
        <f t="shared" si="4"/>
        <v>0</v>
      </c>
      <c r="CE4" s="132">
        <f t="shared" si="4"/>
        <v>0</v>
      </c>
      <c r="CF4" s="755">
        <f t="shared" si="4"/>
        <v>0</v>
      </c>
      <c r="CG4" s="755">
        <f t="shared" si="4"/>
        <v>0</v>
      </c>
    </row>
    <row r="5" spans="1:85" ht="15.75" thickBot="1" x14ac:dyDescent="0.3">
      <c r="S5" s="108"/>
      <c r="T5" s="108"/>
      <c r="U5" s="108"/>
      <c r="V5" s="10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03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303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303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751"/>
      <c r="BU5" s="751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751"/>
      <c r="CG5" s="751"/>
    </row>
    <row r="6" spans="1:85" x14ac:dyDescent="0.25">
      <c r="A6" s="59" t="s">
        <v>1198</v>
      </c>
      <c r="B6" s="103">
        <f>SUM(B7:B24)</f>
        <v>10010</v>
      </c>
      <c r="C6" s="103">
        <f t="shared" ref="C6:AF6" si="5">SUM(C7:C24)</f>
        <v>10606</v>
      </c>
      <c r="D6" s="103">
        <f t="shared" si="5"/>
        <v>12870</v>
      </c>
      <c r="E6" s="103">
        <f t="shared" si="5"/>
        <v>12739</v>
      </c>
      <c r="F6" s="103">
        <f t="shared" si="5"/>
        <v>14855</v>
      </c>
      <c r="G6" s="103">
        <f t="shared" si="5"/>
        <v>15143</v>
      </c>
      <c r="H6" s="103">
        <f t="shared" si="5"/>
        <v>16165</v>
      </c>
      <c r="I6" s="103">
        <f t="shared" si="5"/>
        <v>15884</v>
      </c>
      <c r="J6" s="103">
        <f t="shared" si="5"/>
        <v>18011</v>
      </c>
      <c r="K6" s="103">
        <f t="shared" si="5"/>
        <v>17973</v>
      </c>
      <c r="L6" s="103">
        <f t="shared" si="5"/>
        <v>20098</v>
      </c>
      <c r="M6" s="103">
        <f t="shared" si="5"/>
        <v>22754</v>
      </c>
      <c r="N6" s="103">
        <f t="shared" si="5"/>
        <v>22925</v>
      </c>
      <c r="O6" s="103">
        <f t="shared" si="5"/>
        <v>21424</v>
      </c>
      <c r="P6" s="103">
        <f t="shared" si="5"/>
        <v>15211</v>
      </c>
      <c r="Q6" s="103">
        <f t="shared" si="5"/>
        <v>35956</v>
      </c>
      <c r="R6" s="103">
        <f t="shared" si="5"/>
        <v>50509</v>
      </c>
      <c r="S6" s="103">
        <f t="shared" si="5"/>
        <v>63603</v>
      </c>
      <c r="T6" s="103">
        <f t="shared" si="5"/>
        <v>195466</v>
      </c>
      <c r="U6" s="103">
        <f t="shared" si="5"/>
        <v>143661</v>
      </c>
      <c r="V6" s="103">
        <f t="shared" si="5"/>
        <v>369863</v>
      </c>
      <c r="W6" s="103">
        <f t="shared" si="5"/>
        <v>423124</v>
      </c>
      <c r="X6" s="103">
        <f t="shared" si="5"/>
        <v>350129</v>
      </c>
      <c r="Y6" s="103">
        <f t="shared" si="5"/>
        <v>286299</v>
      </c>
      <c r="Z6" s="103">
        <f t="shared" si="5"/>
        <v>98032</v>
      </c>
      <c r="AA6" s="103">
        <f t="shared" si="5"/>
        <v>178515</v>
      </c>
      <c r="AB6" s="103">
        <f t="shared" si="5"/>
        <v>163952</v>
      </c>
      <c r="AC6" s="103">
        <f t="shared" si="5"/>
        <v>158892</v>
      </c>
      <c r="AD6" s="103">
        <f t="shared" si="5"/>
        <v>228919</v>
      </c>
      <c r="AE6" s="103">
        <f t="shared" si="5"/>
        <v>298853</v>
      </c>
      <c r="AF6" s="103">
        <f t="shared" si="5"/>
        <v>310501</v>
      </c>
      <c r="AG6" s="103">
        <f t="shared" ref="AG6:BI6" si="6">SUM(AG7:AG24)</f>
        <v>243285</v>
      </c>
      <c r="AH6" s="103">
        <f t="shared" si="6"/>
        <v>390815</v>
      </c>
      <c r="AI6" s="103">
        <f t="shared" si="6"/>
        <v>599171</v>
      </c>
      <c r="AJ6" s="103">
        <f t="shared" si="6"/>
        <v>229005</v>
      </c>
      <c r="AK6" s="103">
        <f t="shared" si="6"/>
        <v>281441</v>
      </c>
      <c r="AL6" s="72">
        <f t="shared" si="6"/>
        <v>158630</v>
      </c>
      <c r="AM6" s="72">
        <f t="shared" si="6"/>
        <v>294966</v>
      </c>
      <c r="AN6" s="72">
        <f t="shared" si="6"/>
        <v>467655</v>
      </c>
      <c r="AO6" s="72">
        <f t="shared" si="6"/>
        <v>467655</v>
      </c>
      <c r="AP6" s="72">
        <f t="shared" si="6"/>
        <v>1452142</v>
      </c>
      <c r="AQ6" s="72">
        <f t="shared" si="6"/>
        <v>749271</v>
      </c>
      <c r="AR6" s="72">
        <f t="shared" si="6"/>
        <v>465852</v>
      </c>
      <c r="AS6" s="72">
        <f t="shared" si="6"/>
        <v>644390</v>
      </c>
      <c r="AT6" s="72">
        <f t="shared" si="6"/>
        <v>1797708</v>
      </c>
      <c r="AU6" s="72">
        <f t="shared" si="6"/>
        <v>650314</v>
      </c>
      <c r="AV6" s="72">
        <f t="shared" si="6"/>
        <v>919134</v>
      </c>
      <c r="AW6" s="72">
        <f t="shared" si="6"/>
        <v>1004744</v>
      </c>
      <c r="AX6" s="72">
        <f t="shared" si="6"/>
        <v>619233</v>
      </c>
      <c r="AY6" s="72">
        <f t="shared" si="6"/>
        <v>792580</v>
      </c>
      <c r="AZ6" s="72">
        <f t="shared" si="6"/>
        <v>2471189</v>
      </c>
      <c r="BA6" s="72">
        <f t="shared" si="6"/>
        <v>1290376</v>
      </c>
      <c r="BB6" s="72">
        <f t="shared" si="6"/>
        <v>1282074</v>
      </c>
      <c r="BC6" s="72">
        <f t="shared" si="6"/>
        <v>896148</v>
      </c>
      <c r="BD6" s="152">
        <f t="shared" si="6"/>
        <v>1252959</v>
      </c>
      <c r="BE6" s="72">
        <f t="shared" si="6"/>
        <v>1124548</v>
      </c>
      <c r="BF6" s="72">
        <f t="shared" si="6"/>
        <v>1070330</v>
      </c>
      <c r="BG6" s="72">
        <f t="shared" si="6"/>
        <v>2207895</v>
      </c>
      <c r="BH6" s="72">
        <f t="shared" si="6"/>
        <v>910352</v>
      </c>
      <c r="BI6" s="72">
        <f t="shared" si="6"/>
        <v>1703916</v>
      </c>
      <c r="BJ6" s="72">
        <f t="shared" ref="BJ6:BS6" si="7">SUM(BJ7:BJ24)</f>
        <v>1070694</v>
      </c>
      <c r="BK6" s="72">
        <f t="shared" si="7"/>
        <v>839201</v>
      </c>
      <c r="BL6" s="72">
        <f t="shared" si="7"/>
        <v>1525630</v>
      </c>
      <c r="BM6" s="72">
        <f t="shared" si="7"/>
        <v>1137934</v>
      </c>
      <c r="BN6" s="72">
        <f t="shared" si="7"/>
        <v>1125504</v>
      </c>
      <c r="BO6" s="72">
        <f t="shared" si="7"/>
        <v>1002669</v>
      </c>
      <c r="BP6" s="152">
        <f t="shared" si="7"/>
        <v>935800</v>
      </c>
      <c r="BQ6" s="72">
        <f t="shared" si="7"/>
        <v>431483</v>
      </c>
      <c r="BR6" s="72">
        <f t="shared" si="7"/>
        <v>645878</v>
      </c>
      <c r="BS6" s="72">
        <f t="shared" si="7"/>
        <v>1740095</v>
      </c>
      <c r="BT6" s="126">
        <v>1545579</v>
      </c>
      <c r="BU6" s="126">
        <v>957696</v>
      </c>
      <c r="BV6" s="72">
        <f t="shared" ref="BV6:CE6" si="8">SUM(BV7:BV24)</f>
        <v>528760</v>
      </c>
      <c r="BW6" s="72">
        <f t="shared" si="8"/>
        <v>929657</v>
      </c>
      <c r="BX6" s="72">
        <f t="shared" si="8"/>
        <v>0</v>
      </c>
      <c r="BY6" s="72">
        <f t="shared" si="8"/>
        <v>0</v>
      </c>
      <c r="BZ6" s="72">
        <f t="shared" si="8"/>
        <v>0</v>
      </c>
      <c r="CA6" s="72">
        <f t="shared" si="8"/>
        <v>0</v>
      </c>
      <c r="CB6" s="152">
        <f t="shared" si="8"/>
        <v>0</v>
      </c>
      <c r="CC6" s="72">
        <f t="shared" si="8"/>
        <v>0</v>
      </c>
      <c r="CD6" s="72">
        <f t="shared" si="8"/>
        <v>0</v>
      </c>
      <c r="CE6" s="72">
        <f t="shared" si="8"/>
        <v>0</v>
      </c>
      <c r="CF6" s="126"/>
      <c r="CG6" s="126"/>
    </row>
    <row r="7" spans="1:85" s="108" customFormat="1" x14ac:dyDescent="0.25">
      <c r="A7" s="37" t="s">
        <v>1253</v>
      </c>
      <c r="B7" s="114">
        <v>5818</v>
      </c>
      <c r="C7" s="114">
        <v>5978</v>
      </c>
      <c r="D7" s="114">
        <v>7657</v>
      </c>
      <c r="E7" s="114">
        <v>7659</v>
      </c>
      <c r="F7" s="114">
        <v>8938</v>
      </c>
      <c r="G7" s="114">
        <v>8872</v>
      </c>
      <c r="H7" s="114">
        <v>9718</v>
      </c>
      <c r="I7" s="114">
        <v>9782</v>
      </c>
      <c r="J7" s="114">
        <v>11415</v>
      </c>
      <c r="K7" s="116">
        <v>11283</v>
      </c>
      <c r="L7" s="79">
        <v>12816</v>
      </c>
      <c r="M7" s="79">
        <v>13933</v>
      </c>
      <c r="N7" s="79">
        <v>13835</v>
      </c>
      <c r="O7" s="115">
        <v>13285</v>
      </c>
      <c r="P7" s="37">
        <v>8861</v>
      </c>
      <c r="Q7" s="37">
        <v>22779</v>
      </c>
      <c r="R7" s="37">
        <v>33930</v>
      </c>
      <c r="S7" s="37">
        <v>47268</v>
      </c>
      <c r="T7" s="47">
        <v>126835</v>
      </c>
      <c r="U7" s="47">
        <v>107197</v>
      </c>
      <c r="V7" s="47">
        <v>315580</v>
      </c>
      <c r="W7" s="47">
        <v>357584</v>
      </c>
      <c r="X7" s="47">
        <v>292808</v>
      </c>
      <c r="Y7" s="47">
        <v>202557</v>
      </c>
      <c r="Z7" s="47">
        <v>70195</v>
      </c>
      <c r="AA7" s="47">
        <v>130355</v>
      </c>
      <c r="AB7" s="47">
        <v>130688</v>
      </c>
      <c r="AC7" s="47">
        <v>124431</v>
      </c>
      <c r="AD7" s="47">
        <v>168264</v>
      </c>
      <c r="AE7" s="47">
        <v>224754</v>
      </c>
      <c r="AF7" s="47">
        <v>257142</v>
      </c>
      <c r="AG7" s="47">
        <v>207494</v>
      </c>
      <c r="AH7" s="133">
        <v>347979</v>
      </c>
      <c r="AI7" s="133">
        <v>414531</v>
      </c>
      <c r="AJ7" s="133">
        <v>186481</v>
      </c>
      <c r="AK7" s="133">
        <v>234639</v>
      </c>
      <c r="AL7" s="133">
        <v>132593</v>
      </c>
      <c r="AM7" s="133">
        <v>254315</v>
      </c>
      <c r="AN7" s="47">
        <v>276718</v>
      </c>
      <c r="AO7" s="47">
        <v>276718</v>
      </c>
      <c r="AP7" s="47">
        <v>1417961</v>
      </c>
      <c r="AQ7" s="47">
        <v>716037</v>
      </c>
      <c r="AR7" s="47">
        <v>432782</v>
      </c>
      <c r="AS7" s="133">
        <v>597432</v>
      </c>
      <c r="AT7" s="47">
        <v>1728850</v>
      </c>
      <c r="AU7" s="47">
        <v>539177</v>
      </c>
      <c r="AV7" s="133">
        <v>832923</v>
      </c>
      <c r="AW7" s="133">
        <v>737676</v>
      </c>
      <c r="AX7" s="47">
        <v>490014</v>
      </c>
      <c r="AY7" s="133">
        <v>696888</v>
      </c>
      <c r="AZ7" s="133">
        <v>2357075</v>
      </c>
      <c r="BA7" s="133">
        <v>1017984</v>
      </c>
      <c r="BB7" s="155">
        <v>1007687</v>
      </c>
      <c r="BC7" s="155">
        <v>705573</v>
      </c>
      <c r="BD7" s="155">
        <v>660392</v>
      </c>
      <c r="BE7" s="155">
        <v>710414</v>
      </c>
      <c r="BF7" s="155">
        <v>725546</v>
      </c>
      <c r="BG7" s="155">
        <v>1931945</v>
      </c>
      <c r="BH7" s="155">
        <v>704129</v>
      </c>
      <c r="BI7" s="155">
        <v>1300952</v>
      </c>
      <c r="BJ7" s="155">
        <v>736150</v>
      </c>
      <c r="BK7" s="133">
        <v>516264</v>
      </c>
      <c r="BL7" s="151">
        <v>1198033</v>
      </c>
      <c r="BM7" s="151">
        <v>823591</v>
      </c>
      <c r="BN7" s="151">
        <v>856326</v>
      </c>
      <c r="BO7" s="151">
        <v>638812</v>
      </c>
      <c r="BP7" s="151">
        <v>587742</v>
      </c>
      <c r="BQ7" s="151">
        <v>252235</v>
      </c>
      <c r="BR7" s="151">
        <v>372419</v>
      </c>
      <c r="BS7" s="151">
        <v>1494355</v>
      </c>
      <c r="BT7" s="57">
        <v>1293125</v>
      </c>
      <c r="BU7" s="64">
        <v>596571</v>
      </c>
      <c r="BV7" s="155">
        <v>356759</v>
      </c>
      <c r="BW7" s="133">
        <v>627932</v>
      </c>
      <c r="BX7" s="151"/>
      <c r="BY7" s="151"/>
      <c r="BZ7" s="151"/>
      <c r="CA7" s="151"/>
      <c r="CB7" s="151"/>
      <c r="CC7" s="151"/>
      <c r="CD7" s="151"/>
      <c r="CE7" s="151"/>
      <c r="CF7" s="57"/>
      <c r="CG7" s="64"/>
    </row>
    <row r="8" spans="1:85" s="108" customFormat="1" x14ac:dyDescent="0.25">
      <c r="A8" s="37" t="s">
        <v>1436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11">
        <v>77</v>
      </c>
      <c r="P8" s="37">
        <v>81</v>
      </c>
      <c r="Q8" s="37">
        <v>410</v>
      </c>
      <c r="R8" s="37">
        <v>420</v>
      </c>
      <c r="S8" s="37">
        <v>201</v>
      </c>
      <c r="T8" s="47">
        <v>647</v>
      </c>
      <c r="U8" s="47">
        <v>152</v>
      </c>
      <c r="V8" s="47">
        <v>427</v>
      </c>
      <c r="W8" s="47">
        <v>559</v>
      </c>
      <c r="X8" s="47">
        <v>246</v>
      </c>
      <c r="Y8" s="47">
        <v>291</v>
      </c>
      <c r="Z8" s="47">
        <v>288</v>
      </c>
      <c r="AA8" s="47">
        <v>309</v>
      </c>
      <c r="AB8" s="47">
        <v>356</v>
      </c>
      <c r="AC8" s="47">
        <v>478</v>
      </c>
      <c r="AD8" s="47">
        <v>425</v>
      </c>
      <c r="AE8" s="47">
        <v>843</v>
      </c>
      <c r="AF8" s="47">
        <v>422</v>
      </c>
      <c r="AG8" s="133">
        <v>109</v>
      </c>
      <c r="AH8" s="133">
        <v>454</v>
      </c>
      <c r="AI8" s="133">
        <v>205</v>
      </c>
      <c r="AJ8" s="133">
        <v>444</v>
      </c>
      <c r="AK8" s="133">
        <v>232</v>
      </c>
      <c r="AL8" s="133">
        <v>374</v>
      </c>
      <c r="AM8" s="133">
        <v>448</v>
      </c>
      <c r="AN8" s="47">
        <v>207</v>
      </c>
      <c r="AO8" s="47">
        <v>207</v>
      </c>
      <c r="AP8" s="47">
        <v>418</v>
      </c>
      <c r="AQ8" s="47">
        <v>184</v>
      </c>
      <c r="AR8" s="47">
        <v>201</v>
      </c>
      <c r="AS8" s="133">
        <v>148</v>
      </c>
      <c r="AT8" s="47">
        <v>574</v>
      </c>
      <c r="AU8" s="47">
        <v>296</v>
      </c>
      <c r="AV8" s="133">
        <v>714</v>
      </c>
      <c r="AW8" s="133">
        <v>379</v>
      </c>
      <c r="AX8" s="47">
        <v>921</v>
      </c>
      <c r="AY8" s="133">
        <v>3304</v>
      </c>
      <c r="AZ8" s="133">
        <v>4112</v>
      </c>
      <c r="BA8" s="133">
        <v>10452</v>
      </c>
      <c r="BB8" s="155">
        <v>13209</v>
      </c>
      <c r="BC8" s="155">
        <v>1499</v>
      </c>
      <c r="BD8" s="155">
        <v>425</v>
      </c>
      <c r="BE8" s="155">
        <v>417</v>
      </c>
      <c r="BF8" s="155">
        <v>891</v>
      </c>
      <c r="BG8" s="155">
        <v>2997</v>
      </c>
      <c r="BH8" s="155">
        <v>1956</v>
      </c>
      <c r="BI8" s="155">
        <v>4469</v>
      </c>
      <c r="BJ8" s="155">
        <v>6582</v>
      </c>
      <c r="BK8" s="133">
        <v>7438</v>
      </c>
      <c r="BL8" s="151">
        <v>10398</v>
      </c>
      <c r="BM8" s="151">
        <v>17250</v>
      </c>
      <c r="BN8" s="151">
        <v>15002</v>
      </c>
      <c r="BO8" s="151">
        <v>17712</v>
      </c>
      <c r="BP8" s="151">
        <v>8833</v>
      </c>
      <c r="BQ8" s="151">
        <v>8303</v>
      </c>
      <c r="BR8" s="151">
        <v>1852</v>
      </c>
      <c r="BS8" s="151">
        <v>5432</v>
      </c>
      <c r="BT8" s="57">
        <v>1820</v>
      </c>
      <c r="BU8" s="64">
        <v>4969</v>
      </c>
      <c r="BV8" s="155">
        <v>1760</v>
      </c>
      <c r="BW8" s="133">
        <v>2243</v>
      </c>
      <c r="BX8" s="151"/>
      <c r="BY8" s="151"/>
      <c r="BZ8" s="151"/>
      <c r="CA8" s="151"/>
      <c r="CB8" s="151"/>
      <c r="CC8" s="151"/>
      <c r="CD8" s="151"/>
      <c r="CE8" s="151"/>
      <c r="CF8" s="57"/>
      <c r="CG8" s="64"/>
    </row>
    <row r="9" spans="1:85" x14ac:dyDescent="0.25">
      <c r="A9" s="37" t="s">
        <v>1383</v>
      </c>
      <c r="B9" s="57">
        <v>0</v>
      </c>
      <c r="C9" s="58">
        <v>0</v>
      </c>
      <c r="D9" s="58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19</v>
      </c>
      <c r="K9" s="113">
        <v>39</v>
      </c>
      <c r="L9" s="64">
        <v>55</v>
      </c>
      <c r="M9" s="64">
        <v>52</v>
      </c>
      <c r="N9" s="64">
        <v>65</v>
      </c>
      <c r="O9" s="113">
        <v>29</v>
      </c>
      <c r="P9" s="37">
        <v>42</v>
      </c>
      <c r="Q9" s="37">
        <v>137</v>
      </c>
      <c r="R9" s="37">
        <v>91</v>
      </c>
      <c r="S9" s="37">
        <v>73</v>
      </c>
      <c r="T9" s="47">
        <v>93</v>
      </c>
      <c r="U9" s="47">
        <v>128</v>
      </c>
      <c r="V9" s="47">
        <v>22</v>
      </c>
      <c r="W9" s="47">
        <v>103</v>
      </c>
      <c r="X9" s="47">
        <v>47</v>
      </c>
      <c r="Y9" s="47">
        <v>29</v>
      </c>
      <c r="Z9" s="47">
        <v>26</v>
      </c>
      <c r="AA9" s="47">
        <v>21</v>
      </c>
      <c r="AB9" s="47">
        <v>73</v>
      </c>
      <c r="AC9" s="47">
        <v>36</v>
      </c>
      <c r="AD9" s="47">
        <v>44</v>
      </c>
      <c r="AE9" s="47">
        <v>102</v>
      </c>
      <c r="AF9" s="47">
        <v>12</v>
      </c>
      <c r="AG9" s="133">
        <v>36</v>
      </c>
      <c r="AH9" s="133">
        <v>84</v>
      </c>
      <c r="AI9" s="133">
        <v>28</v>
      </c>
      <c r="AJ9" s="133">
        <v>39</v>
      </c>
      <c r="AK9" s="133">
        <v>9</v>
      </c>
      <c r="AL9" s="133">
        <v>10</v>
      </c>
      <c r="AM9" s="133">
        <v>39</v>
      </c>
      <c r="AN9" s="47">
        <v>11</v>
      </c>
      <c r="AO9" s="47">
        <v>11</v>
      </c>
      <c r="AP9" s="47">
        <v>28</v>
      </c>
      <c r="AQ9" s="47">
        <v>7</v>
      </c>
      <c r="AR9" s="47">
        <v>34</v>
      </c>
      <c r="AS9" s="133">
        <v>11</v>
      </c>
      <c r="AT9" s="47">
        <v>673</v>
      </c>
      <c r="AU9" s="47">
        <v>494</v>
      </c>
      <c r="AV9" s="133">
        <v>282</v>
      </c>
      <c r="AW9" s="133">
        <v>565</v>
      </c>
      <c r="AX9" s="47">
        <v>303</v>
      </c>
      <c r="AY9" s="133">
        <v>430</v>
      </c>
      <c r="AZ9" s="133">
        <v>891</v>
      </c>
      <c r="BA9" s="133">
        <v>3961</v>
      </c>
      <c r="BB9" s="155">
        <v>73116</v>
      </c>
      <c r="BC9" s="155">
        <v>140</v>
      </c>
      <c r="BD9" s="155">
        <v>85</v>
      </c>
      <c r="BE9" s="155">
        <v>24</v>
      </c>
      <c r="BF9" s="155">
        <v>75</v>
      </c>
      <c r="BG9" s="155">
        <v>146</v>
      </c>
      <c r="BH9" s="155">
        <v>138</v>
      </c>
      <c r="BI9" s="155">
        <v>138</v>
      </c>
      <c r="BJ9" s="155">
        <v>1209</v>
      </c>
      <c r="BK9" s="133">
        <v>744</v>
      </c>
      <c r="BL9" s="151">
        <v>444</v>
      </c>
      <c r="BM9" s="151">
        <v>395</v>
      </c>
      <c r="BN9" s="151">
        <v>175</v>
      </c>
      <c r="BO9" s="151">
        <v>218</v>
      </c>
      <c r="BP9" s="151">
        <v>133</v>
      </c>
      <c r="BQ9" s="151">
        <v>55</v>
      </c>
      <c r="BR9" s="151">
        <v>38</v>
      </c>
      <c r="BS9" s="151">
        <v>324</v>
      </c>
      <c r="BT9" s="57">
        <v>2141</v>
      </c>
      <c r="BU9" s="65">
        <v>13</v>
      </c>
      <c r="BV9" s="155">
        <v>16</v>
      </c>
      <c r="BW9" s="133">
        <v>20</v>
      </c>
      <c r="BX9" s="151"/>
      <c r="BY9" s="151"/>
      <c r="BZ9" s="151"/>
      <c r="CA9" s="151"/>
      <c r="CB9" s="151"/>
      <c r="CC9" s="151"/>
      <c r="CD9" s="151"/>
      <c r="CE9" s="151"/>
      <c r="CF9" s="57"/>
      <c r="CG9" s="65"/>
    </row>
    <row r="10" spans="1:85" hidden="1" x14ac:dyDescent="0.25">
      <c r="A10" s="37" t="s">
        <v>1353</v>
      </c>
      <c r="B10" s="106">
        <v>23</v>
      </c>
      <c r="C10" s="106">
        <v>99</v>
      </c>
      <c r="D10" s="106">
        <v>247</v>
      </c>
      <c r="E10" s="106">
        <v>22</v>
      </c>
      <c r="F10" s="106">
        <v>156</v>
      </c>
      <c r="G10" s="106">
        <v>206</v>
      </c>
      <c r="H10" s="106">
        <v>189</v>
      </c>
      <c r="I10" s="106">
        <v>162</v>
      </c>
      <c r="J10" s="106">
        <v>83</v>
      </c>
      <c r="K10" s="105">
        <v>64</v>
      </c>
      <c r="L10" s="47">
        <v>49</v>
      </c>
      <c r="M10" s="47">
        <v>82</v>
      </c>
      <c r="N10" s="47">
        <v>59</v>
      </c>
      <c r="O10" s="37">
        <v>55</v>
      </c>
      <c r="P10" s="37">
        <v>115</v>
      </c>
      <c r="Q10" s="37">
        <v>104</v>
      </c>
      <c r="R10" s="37">
        <v>170</v>
      </c>
      <c r="S10" s="37">
        <v>207</v>
      </c>
      <c r="T10" s="47">
        <v>395</v>
      </c>
      <c r="U10" s="47">
        <v>470</v>
      </c>
      <c r="V10" s="47">
        <v>357</v>
      </c>
      <c r="W10" s="47">
        <v>128</v>
      </c>
      <c r="X10" s="47">
        <v>266</v>
      </c>
      <c r="Y10" s="47">
        <v>141</v>
      </c>
      <c r="Z10" s="47">
        <v>84</v>
      </c>
      <c r="AA10" s="47">
        <v>103</v>
      </c>
      <c r="AB10" s="47">
        <v>97</v>
      </c>
      <c r="AC10" s="47">
        <v>107</v>
      </c>
      <c r="AD10" s="47">
        <v>142</v>
      </c>
      <c r="AE10" s="47">
        <v>35</v>
      </c>
      <c r="AF10" s="424" t="s">
        <v>1263</v>
      </c>
      <c r="AG10" s="424"/>
      <c r="AH10" s="424"/>
      <c r="AI10" s="424"/>
      <c r="AJ10" s="424"/>
      <c r="AK10" s="424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151"/>
      <c r="BC10" s="151"/>
      <c r="BD10" s="151"/>
      <c r="BE10" s="151"/>
      <c r="BF10" s="151"/>
      <c r="BG10" s="151"/>
      <c r="BH10" s="151"/>
      <c r="BI10" s="151"/>
      <c r="BJ10" s="151"/>
      <c r="BK10" s="47"/>
      <c r="BL10" s="151"/>
      <c r="BM10" s="151"/>
      <c r="BN10" s="151"/>
      <c r="BO10" s="151"/>
      <c r="BP10" s="151"/>
      <c r="BQ10" s="151"/>
      <c r="BR10" s="151"/>
      <c r="BS10" s="151"/>
      <c r="BT10" s="98"/>
      <c r="BU10" s="98"/>
      <c r="BV10" s="151"/>
      <c r="BW10" s="47"/>
      <c r="BX10" s="151"/>
      <c r="BY10" s="151"/>
      <c r="BZ10" s="151"/>
      <c r="CA10" s="151"/>
      <c r="CB10" s="151"/>
      <c r="CC10" s="151"/>
      <c r="CD10" s="151"/>
      <c r="CE10" s="151"/>
      <c r="CF10" s="98"/>
      <c r="CG10" s="98"/>
    </row>
    <row r="11" spans="1:85" x14ac:dyDescent="0.25">
      <c r="A11" s="37" t="s">
        <v>1130</v>
      </c>
      <c r="B11" s="106">
        <v>820</v>
      </c>
      <c r="C11" s="106">
        <v>933</v>
      </c>
      <c r="D11" s="106">
        <v>780</v>
      </c>
      <c r="E11" s="106">
        <v>967</v>
      </c>
      <c r="F11" s="106">
        <v>874</v>
      </c>
      <c r="G11" s="106">
        <v>923</v>
      </c>
      <c r="H11" s="106">
        <v>916</v>
      </c>
      <c r="I11" s="106">
        <v>930</v>
      </c>
      <c r="J11" s="106">
        <v>877</v>
      </c>
      <c r="K11" s="105">
        <v>976</v>
      </c>
      <c r="L11" s="47">
        <v>952</v>
      </c>
      <c r="M11" s="47">
        <v>986</v>
      </c>
      <c r="N11" s="47">
        <v>1042</v>
      </c>
      <c r="O11" s="37">
        <v>793</v>
      </c>
      <c r="P11" s="37">
        <v>747</v>
      </c>
      <c r="Q11" s="37">
        <v>993</v>
      </c>
      <c r="R11" s="106">
        <v>1365</v>
      </c>
      <c r="S11" s="106">
        <v>1440</v>
      </c>
      <c r="T11" s="133">
        <v>2725</v>
      </c>
      <c r="U11" s="133">
        <v>2527</v>
      </c>
      <c r="V11" s="133">
        <v>1991</v>
      </c>
      <c r="W11" s="133">
        <v>9086</v>
      </c>
      <c r="X11" s="133">
        <v>2346</v>
      </c>
      <c r="Y11" s="133">
        <v>2539</v>
      </c>
      <c r="Z11" s="133">
        <v>2348</v>
      </c>
      <c r="AA11" s="133">
        <v>2238</v>
      </c>
      <c r="AB11" s="133">
        <v>1458</v>
      </c>
      <c r="AC11" s="133">
        <v>1693</v>
      </c>
      <c r="AD11" s="133">
        <v>2240</v>
      </c>
      <c r="AE11" s="133">
        <v>3585</v>
      </c>
      <c r="AF11" s="133">
        <v>2354</v>
      </c>
      <c r="AG11" s="133">
        <v>2251</v>
      </c>
      <c r="AH11" s="133">
        <v>3823</v>
      </c>
      <c r="AI11" s="133">
        <v>2308</v>
      </c>
      <c r="AJ11" s="133">
        <v>4137</v>
      </c>
      <c r="AK11" s="133">
        <v>2674</v>
      </c>
      <c r="AL11" s="133">
        <v>1772</v>
      </c>
      <c r="AM11" s="133">
        <v>1248</v>
      </c>
      <c r="AN11" s="47">
        <v>13396</v>
      </c>
      <c r="AO11" s="47">
        <v>13396</v>
      </c>
      <c r="AP11" s="47">
        <v>1246</v>
      </c>
      <c r="AQ11" s="47">
        <v>711</v>
      </c>
      <c r="AR11" s="47">
        <v>1028</v>
      </c>
      <c r="AS11" s="133">
        <v>317</v>
      </c>
      <c r="AT11" s="47">
        <v>1568</v>
      </c>
      <c r="AU11" s="47">
        <v>2135</v>
      </c>
      <c r="AV11" s="133">
        <v>3776</v>
      </c>
      <c r="AW11" s="133">
        <v>2696</v>
      </c>
      <c r="AX11" s="47">
        <v>2566</v>
      </c>
      <c r="AY11" s="133">
        <v>2971</v>
      </c>
      <c r="AZ11" s="133">
        <v>2420</v>
      </c>
      <c r="BA11" s="133">
        <v>2043</v>
      </c>
      <c r="BB11" s="155">
        <v>2517</v>
      </c>
      <c r="BC11" s="155">
        <v>2681</v>
      </c>
      <c r="BD11" s="155">
        <v>2030</v>
      </c>
      <c r="BE11" s="155">
        <v>2619</v>
      </c>
      <c r="BF11" s="155">
        <v>5199</v>
      </c>
      <c r="BG11" s="155">
        <v>3770</v>
      </c>
      <c r="BH11" s="155">
        <v>3847</v>
      </c>
      <c r="BI11" s="155">
        <v>2158</v>
      </c>
      <c r="BJ11" s="155">
        <v>2627</v>
      </c>
      <c r="BK11" s="133">
        <v>3211</v>
      </c>
      <c r="BL11" s="151">
        <v>10931</v>
      </c>
      <c r="BM11" s="151">
        <v>13228</v>
      </c>
      <c r="BN11" s="151">
        <v>8828</v>
      </c>
      <c r="BO11" s="151">
        <v>11909</v>
      </c>
      <c r="BP11" s="151">
        <v>14426</v>
      </c>
      <c r="BQ11" s="151">
        <v>16059</v>
      </c>
      <c r="BR11" s="151">
        <v>32689</v>
      </c>
      <c r="BS11" s="151">
        <v>11867</v>
      </c>
      <c r="BT11" s="57">
        <v>18203</v>
      </c>
      <c r="BU11" s="64">
        <v>19700</v>
      </c>
      <c r="BV11" s="155">
        <v>10965</v>
      </c>
      <c r="BW11" s="133">
        <v>9256</v>
      </c>
      <c r="BX11" s="151"/>
      <c r="BY11" s="151"/>
      <c r="BZ11" s="151"/>
      <c r="CA11" s="151"/>
      <c r="CB11" s="151"/>
      <c r="CC11" s="151"/>
      <c r="CD11" s="151"/>
      <c r="CE11" s="151"/>
      <c r="CF11" s="57"/>
      <c r="CG11" s="64"/>
    </row>
    <row r="12" spans="1:85" x14ac:dyDescent="0.25">
      <c r="A12" s="37" t="s">
        <v>1419</v>
      </c>
      <c r="B12" s="106">
        <v>720</v>
      </c>
      <c r="C12" s="106">
        <v>813</v>
      </c>
      <c r="D12" s="106">
        <v>866</v>
      </c>
      <c r="E12" s="106">
        <v>562</v>
      </c>
      <c r="F12" s="106">
        <v>810</v>
      </c>
      <c r="G12" s="106">
        <v>761</v>
      </c>
      <c r="H12" s="106">
        <v>857</v>
      </c>
      <c r="I12" s="106">
        <v>778</v>
      </c>
      <c r="J12" s="106">
        <v>785</v>
      </c>
      <c r="K12" s="105">
        <v>903</v>
      </c>
      <c r="L12" s="47">
        <v>957</v>
      </c>
      <c r="M12" s="47">
        <v>1577</v>
      </c>
      <c r="N12" s="47">
        <v>1590</v>
      </c>
      <c r="O12" s="37">
        <v>1425</v>
      </c>
      <c r="P12" s="37">
        <v>1178</v>
      </c>
      <c r="Q12" s="37">
        <v>3159</v>
      </c>
      <c r="R12" s="37">
        <v>3594</v>
      </c>
      <c r="S12" s="37">
        <v>4708</v>
      </c>
      <c r="T12" s="47">
        <v>19782</v>
      </c>
      <c r="U12" s="47">
        <v>9917</v>
      </c>
      <c r="V12" s="47">
        <v>29540</v>
      </c>
      <c r="W12" s="47">
        <v>7630</v>
      </c>
      <c r="X12" s="47">
        <v>8170</v>
      </c>
      <c r="Y12" s="47">
        <v>46909</v>
      </c>
      <c r="Z12" s="47">
        <v>1684</v>
      </c>
      <c r="AA12" s="47">
        <v>6589</v>
      </c>
      <c r="AB12" s="47">
        <v>2716</v>
      </c>
      <c r="AC12" s="47">
        <v>6825</v>
      </c>
      <c r="AD12" s="47">
        <v>4411</v>
      </c>
      <c r="AE12" s="47">
        <v>5721</v>
      </c>
      <c r="AF12" s="47">
        <v>5213</v>
      </c>
      <c r="AG12" s="133">
        <v>4049</v>
      </c>
      <c r="AH12" s="133">
        <v>5446</v>
      </c>
      <c r="AI12" s="133">
        <v>9040</v>
      </c>
      <c r="AJ12" s="133">
        <v>3202</v>
      </c>
      <c r="AK12" s="133">
        <v>17025</v>
      </c>
      <c r="AL12" s="133">
        <v>2327</v>
      </c>
      <c r="AM12" s="133">
        <v>4992</v>
      </c>
      <c r="AN12" s="47">
        <v>14014</v>
      </c>
      <c r="AO12" s="47">
        <v>14014</v>
      </c>
      <c r="AP12" s="47">
        <v>14014</v>
      </c>
      <c r="AQ12" s="47">
        <v>15949</v>
      </c>
      <c r="AR12" s="47">
        <v>16490</v>
      </c>
      <c r="AS12" s="133">
        <v>10425</v>
      </c>
      <c r="AT12" s="47">
        <v>8323</v>
      </c>
      <c r="AU12" s="47">
        <v>13734</v>
      </c>
      <c r="AV12" s="47">
        <v>4469</v>
      </c>
      <c r="AW12" s="133">
        <v>38350</v>
      </c>
      <c r="AX12" s="47">
        <v>14385</v>
      </c>
      <c r="AY12" s="133">
        <v>5222</v>
      </c>
      <c r="AZ12" s="133">
        <v>14</v>
      </c>
      <c r="BA12" s="133">
        <v>3135</v>
      </c>
      <c r="BB12" s="155">
        <v>5555</v>
      </c>
      <c r="BC12" s="155">
        <v>6878</v>
      </c>
      <c r="BD12" s="155">
        <v>5654</v>
      </c>
      <c r="BE12" s="155">
        <v>5474</v>
      </c>
      <c r="BF12" s="155">
        <v>3121</v>
      </c>
      <c r="BG12" s="155">
        <v>6866</v>
      </c>
      <c r="BH12" s="155">
        <v>6415</v>
      </c>
      <c r="BI12" s="155">
        <v>52050</v>
      </c>
      <c r="BJ12" s="155">
        <v>8543</v>
      </c>
      <c r="BK12" s="133">
        <v>20287</v>
      </c>
      <c r="BL12" s="155">
        <v>22477</v>
      </c>
      <c r="BM12" s="151">
        <v>14906</v>
      </c>
      <c r="BN12" s="151">
        <v>11840</v>
      </c>
      <c r="BO12" s="151">
        <v>32887</v>
      </c>
      <c r="BP12" s="151">
        <v>11388</v>
      </c>
      <c r="BQ12" s="151">
        <v>6071</v>
      </c>
      <c r="BR12" s="151">
        <v>3023</v>
      </c>
      <c r="BS12" s="151">
        <v>6327</v>
      </c>
      <c r="BT12" s="57">
        <v>2851</v>
      </c>
      <c r="BU12" s="64">
        <v>27874</v>
      </c>
      <c r="BV12" s="155">
        <v>3745</v>
      </c>
      <c r="BW12" s="133">
        <v>9883</v>
      </c>
      <c r="BX12" s="155"/>
      <c r="BY12" s="151"/>
      <c r="BZ12" s="151"/>
      <c r="CA12" s="151"/>
      <c r="CB12" s="151"/>
      <c r="CC12" s="151"/>
      <c r="CD12" s="151"/>
      <c r="CE12" s="151"/>
      <c r="CF12" s="57"/>
      <c r="CG12" s="64"/>
    </row>
    <row r="13" spans="1:85" x14ac:dyDescent="0.25">
      <c r="A13" s="37" t="s">
        <v>1411</v>
      </c>
      <c r="B13" s="106">
        <v>206</v>
      </c>
      <c r="C13" s="106">
        <v>245</v>
      </c>
      <c r="D13" s="106">
        <v>521</v>
      </c>
      <c r="E13" s="106">
        <v>525</v>
      </c>
      <c r="F13" s="106">
        <v>579</v>
      </c>
      <c r="G13" s="106">
        <v>513</v>
      </c>
      <c r="H13" s="106">
        <v>453</v>
      </c>
      <c r="I13" s="106">
        <v>93</v>
      </c>
      <c r="J13" s="106">
        <v>85</v>
      </c>
      <c r="K13" s="105">
        <v>293</v>
      </c>
      <c r="L13" s="47">
        <v>509</v>
      </c>
      <c r="M13" s="47">
        <v>438</v>
      </c>
      <c r="N13" s="47">
        <v>427</v>
      </c>
      <c r="O13" s="37">
        <v>373</v>
      </c>
      <c r="P13" s="37">
        <v>190</v>
      </c>
      <c r="Q13" s="37">
        <v>318</v>
      </c>
      <c r="R13" s="37">
        <v>384</v>
      </c>
      <c r="S13" s="37">
        <v>188</v>
      </c>
      <c r="T13" s="47">
        <v>402</v>
      </c>
      <c r="U13" s="47">
        <v>442</v>
      </c>
      <c r="V13" s="47">
        <v>462</v>
      </c>
      <c r="W13" s="47">
        <v>491</v>
      </c>
      <c r="X13" s="47">
        <v>501</v>
      </c>
      <c r="Y13" s="47">
        <v>2692</v>
      </c>
      <c r="Z13" s="47">
        <v>1597</v>
      </c>
      <c r="AA13" s="47">
        <v>570</v>
      </c>
      <c r="AB13" s="47">
        <v>394</v>
      </c>
      <c r="AC13" s="47">
        <v>233</v>
      </c>
      <c r="AD13" s="47">
        <v>426</v>
      </c>
      <c r="AE13" s="47">
        <v>1199</v>
      </c>
      <c r="AF13" s="47">
        <v>1243</v>
      </c>
      <c r="AG13" s="133">
        <v>326</v>
      </c>
      <c r="AH13" s="133">
        <v>313</v>
      </c>
      <c r="AI13" s="133">
        <v>233</v>
      </c>
      <c r="AJ13" s="133">
        <v>1754</v>
      </c>
      <c r="AK13" s="133">
        <v>1084</v>
      </c>
      <c r="AL13" s="133">
        <v>322</v>
      </c>
      <c r="AM13" s="133">
        <v>1354</v>
      </c>
      <c r="AN13" s="47">
        <v>4355</v>
      </c>
      <c r="AO13" s="47">
        <v>4355</v>
      </c>
      <c r="AP13" s="47">
        <v>3104</v>
      </c>
      <c r="AQ13" s="47">
        <v>809</v>
      </c>
      <c r="AR13" s="47">
        <v>275</v>
      </c>
      <c r="AS13" s="133">
        <v>1314</v>
      </c>
      <c r="AT13" s="47">
        <v>1389</v>
      </c>
      <c r="AU13" s="47">
        <v>9135</v>
      </c>
      <c r="AV13" s="133">
        <v>1470</v>
      </c>
      <c r="AW13" s="133">
        <v>1190</v>
      </c>
      <c r="AX13" s="47">
        <v>882</v>
      </c>
      <c r="AY13" s="133">
        <v>607</v>
      </c>
      <c r="AZ13" s="133">
        <v>369</v>
      </c>
      <c r="BA13" s="133">
        <v>5278</v>
      </c>
      <c r="BB13" s="155">
        <v>5281</v>
      </c>
      <c r="BC13" s="155">
        <v>10265</v>
      </c>
      <c r="BD13" s="155">
        <v>27823</v>
      </c>
      <c r="BE13" s="155">
        <v>11851</v>
      </c>
      <c r="BF13" s="155">
        <v>2038</v>
      </c>
      <c r="BG13" s="155">
        <v>1028</v>
      </c>
      <c r="BH13" s="155">
        <v>1864</v>
      </c>
      <c r="BI13" s="155">
        <v>1514</v>
      </c>
      <c r="BJ13" s="155">
        <v>1402</v>
      </c>
      <c r="BK13" s="133">
        <v>1059</v>
      </c>
      <c r="BL13" s="151">
        <v>1191</v>
      </c>
      <c r="BM13" s="151">
        <v>1303</v>
      </c>
      <c r="BN13" s="151">
        <v>1505</v>
      </c>
      <c r="BO13" s="151">
        <v>1316</v>
      </c>
      <c r="BP13" s="151">
        <v>1518</v>
      </c>
      <c r="BQ13" s="151">
        <v>801</v>
      </c>
      <c r="BR13" s="151">
        <v>756</v>
      </c>
      <c r="BS13" s="151">
        <v>932</v>
      </c>
      <c r="BT13" s="57">
        <v>1086</v>
      </c>
      <c r="BU13" s="65">
        <v>918</v>
      </c>
      <c r="BV13" s="155">
        <v>849</v>
      </c>
      <c r="BW13" s="133">
        <v>2147</v>
      </c>
      <c r="BX13" s="151"/>
      <c r="BY13" s="151"/>
      <c r="BZ13" s="151"/>
      <c r="CA13" s="151"/>
      <c r="CB13" s="151"/>
      <c r="CC13" s="151"/>
      <c r="CD13" s="151"/>
      <c r="CE13" s="151"/>
      <c r="CF13" s="57"/>
      <c r="CG13" s="65"/>
    </row>
    <row r="14" spans="1:85" x14ac:dyDescent="0.25">
      <c r="A14" s="37" t="s">
        <v>1285</v>
      </c>
      <c r="B14" s="114">
        <v>0</v>
      </c>
      <c r="C14" s="84">
        <v>0</v>
      </c>
      <c r="D14" s="84">
        <v>0</v>
      </c>
      <c r="E14" s="79">
        <v>0</v>
      </c>
      <c r="F14" s="115">
        <v>0</v>
      </c>
      <c r="G14" s="115">
        <v>0</v>
      </c>
      <c r="H14" s="114">
        <v>117</v>
      </c>
      <c r="I14" s="114">
        <v>92</v>
      </c>
      <c r="J14" s="114">
        <v>111</v>
      </c>
      <c r="K14" s="116">
        <v>101</v>
      </c>
      <c r="L14" s="79">
        <v>149</v>
      </c>
      <c r="M14" s="79">
        <v>201</v>
      </c>
      <c r="N14" s="79">
        <v>150</v>
      </c>
      <c r="O14" s="116">
        <v>136</v>
      </c>
      <c r="P14" s="37">
        <v>102</v>
      </c>
      <c r="Q14" s="37">
        <v>268</v>
      </c>
      <c r="R14" s="37">
        <v>150</v>
      </c>
      <c r="S14" s="37">
        <v>237</v>
      </c>
      <c r="T14" s="47">
        <v>287</v>
      </c>
      <c r="U14" s="47">
        <v>291</v>
      </c>
      <c r="V14" s="47">
        <v>248</v>
      </c>
      <c r="W14" s="47">
        <v>378</v>
      </c>
      <c r="X14" s="47">
        <v>243</v>
      </c>
      <c r="Y14" s="47">
        <v>218</v>
      </c>
      <c r="Z14" s="47">
        <v>236</v>
      </c>
      <c r="AA14" s="47">
        <v>64</v>
      </c>
      <c r="AB14" s="47">
        <v>178</v>
      </c>
      <c r="AC14" s="47">
        <v>138</v>
      </c>
      <c r="AD14" s="47">
        <v>287</v>
      </c>
      <c r="AE14" s="47">
        <v>283</v>
      </c>
      <c r="AF14" s="47">
        <v>293</v>
      </c>
      <c r="AG14" s="133">
        <v>352</v>
      </c>
      <c r="AH14" s="133">
        <v>279</v>
      </c>
      <c r="AI14" s="133">
        <v>288</v>
      </c>
      <c r="AJ14" s="133">
        <v>145</v>
      </c>
      <c r="AK14" s="133">
        <v>460</v>
      </c>
      <c r="AL14" s="133">
        <v>1250</v>
      </c>
      <c r="AM14" s="133">
        <v>208</v>
      </c>
      <c r="AN14" s="47">
        <v>547</v>
      </c>
      <c r="AO14" s="47">
        <v>547</v>
      </c>
      <c r="AP14" s="47">
        <v>441</v>
      </c>
      <c r="AQ14" s="47">
        <v>101</v>
      </c>
      <c r="AR14" s="47">
        <v>36</v>
      </c>
      <c r="AS14" s="133">
        <v>46</v>
      </c>
      <c r="AT14" s="47">
        <v>100</v>
      </c>
      <c r="AU14" s="47">
        <v>143</v>
      </c>
      <c r="AV14" s="133">
        <v>80</v>
      </c>
      <c r="AW14" s="133">
        <v>106</v>
      </c>
      <c r="AX14" s="47">
        <v>349</v>
      </c>
      <c r="AY14" s="133">
        <v>216</v>
      </c>
      <c r="AZ14" s="133">
        <v>302</v>
      </c>
      <c r="BA14" s="133">
        <v>361</v>
      </c>
      <c r="BB14" s="155">
        <v>492</v>
      </c>
      <c r="BC14" s="155">
        <v>357</v>
      </c>
      <c r="BD14" s="155">
        <v>151</v>
      </c>
      <c r="BE14" s="155">
        <v>140</v>
      </c>
      <c r="BF14" s="155">
        <v>624</v>
      </c>
      <c r="BG14" s="155">
        <v>551</v>
      </c>
      <c r="BH14" s="155">
        <v>603</v>
      </c>
      <c r="BI14" s="155">
        <v>668</v>
      </c>
      <c r="BJ14" s="155">
        <v>497</v>
      </c>
      <c r="BK14" s="133">
        <v>667</v>
      </c>
      <c r="BL14" s="151">
        <v>1038</v>
      </c>
      <c r="BM14" s="151">
        <v>912</v>
      </c>
      <c r="BN14" s="151">
        <v>753</v>
      </c>
      <c r="BO14" s="151">
        <v>1202</v>
      </c>
      <c r="BP14" s="151">
        <v>540</v>
      </c>
      <c r="BQ14" s="151">
        <v>322</v>
      </c>
      <c r="BR14" s="151">
        <v>54</v>
      </c>
      <c r="BS14" s="151">
        <v>438</v>
      </c>
      <c r="BT14" s="117">
        <v>580</v>
      </c>
      <c r="BU14" s="65">
        <v>181</v>
      </c>
      <c r="BV14" s="155">
        <v>253</v>
      </c>
      <c r="BW14" s="133">
        <v>186</v>
      </c>
      <c r="BX14" s="151"/>
      <c r="BY14" s="151"/>
      <c r="BZ14" s="151"/>
      <c r="CA14" s="151"/>
      <c r="CB14" s="151"/>
      <c r="CC14" s="151"/>
      <c r="CD14" s="151"/>
      <c r="CE14" s="151"/>
      <c r="CF14" s="117"/>
      <c r="CG14" s="65"/>
    </row>
    <row r="15" spans="1:85" x14ac:dyDescent="0.25">
      <c r="A15" s="37" t="s">
        <v>1241</v>
      </c>
      <c r="B15" s="114">
        <v>0</v>
      </c>
      <c r="C15" s="114">
        <v>0</v>
      </c>
      <c r="D15" s="114">
        <v>0</v>
      </c>
      <c r="E15" s="114">
        <v>0</v>
      </c>
      <c r="F15" s="114">
        <v>124</v>
      </c>
      <c r="G15" s="114">
        <v>289</v>
      </c>
      <c r="H15" s="114">
        <v>254</v>
      </c>
      <c r="I15" s="114">
        <v>267</v>
      </c>
      <c r="J15" s="114">
        <v>275</v>
      </c>
      <c r="K15" s="116">
        <v>258</v>
      </c>
      <c r="L15" s="79">
        <v>241</v>
      </c>
      <c r="M15" s="79">
        <v>311</v>
      </c>
      <c r="N15" s="79">
        <v>289</v>
      </c>
      <c r="O15" s="115">
        <v>249</v>
      </c>
      <c r="P15" s="37">
        <v>167</v>
      </c>
      <c r="Q15" s="37">
        <v>285</v>
      </c>
      <c r="R15" s="37">
        <v>409</v>
      </c>
      <c r="S15" s="37">
        <v>519</v>
      </c>
      <c r="T15" s="47">
        <v>904</v>
      </c>
      <c r="U15" s="47">
        <v>1182</v>
      </c>
      <c r="V15" s="47">
        <v>328</v>
      </c>
      <c r="W15" s="47">
        <v>917</v>
      </c>
      <c r="X15" s="47">
        <v>590</v>
      </c>
      <c r="Y15" s="47">
        <v>435</v>
      </c>
      <c r="Z15" s="47">
        <v>420</v>
      </c>
      <c r="AA15" s="47">
        <v>192</v>
      </c>
      <c r="AB15" s="47">
        <v>326</v>
      </c>
      <c r="AC15" s="47">
        <v>268</v>
      </c>
      <c r="AD15" s="47">
        <v>482</v>
      </c>
      <c r="AE15" s="47">
        <v>584</v>
      </c>
      <c r="AF15" s="47">
        <v>512</v>
      </c>
      <c r="AG15" s="133">
        <v>502</v>
      </c>
      <c r="AH15" s="133">
        <v>792</v>
      </c>
      <c r="AI15" s="133">
        <v>542</v>
      </c>
      <c r="AJ15" s="133">
        <v>658</v>
      </c>
      <c r="AK15" s="133">
        <v>717</v>
      </c>
      <c r="AL15" s="133">
        <v>758</v>
      </c>
      <c r="AM15" s="133">
        <v>639</v>
      </c>
      <c r="AN15" s="47">
        <v>291</v>
      </c>
      <c r="AO15" s="47">
        <v>291</v>
      </c>
      <c r="AP15" s="47">
        <v>295</v>
      </c>
      <c r="AQ15" s="47">
        <v>599</v>
      </c>
      <c r="AR15" s="47">
        <v>169</v>
      </c>
      <c r="AS15" s="133">
        <v>420</v>
      </c>
      <c r="AT15" s="47">
        <v>1427</v>
      </c>
      <c r="AU15" s="47">
        <v>648</v>
      </c>
      <c r="AV15" s="133">
        <v>1192</v>
      </c>
      <c r="AW15" s="133">
        <v>3482</v>
      </c>
      <c r="AX15" s="47">
        <v>2760</v>
      </c>
      <c r="AY15" s="133">
        <v>3927</v>
      </c>
      <c r="AZ15" s="133">
        <v>5389</v>
      </c>
      <c r="BA15" s="133">
        <v>5239</v>
      </c>
      <c r="BB15" s="155">
        <v>8355</v>
      </c>
      <c r="BC15" s="155">
        <v>2831</v>
      </c>
      <c r="BD15" s="155">
        <v>721</v>
      </c>
      <c r="BE15" s="155">
        <v>744</v>
      </c>
      <c r="BF15" s="155">
        <v>616</v>
      </c>
      <c r="BG15" s="155">
        <v>2341</v>
      </c>
      <c r="BH15" s="155">
        <v>1885</v>
      </c>
      <c r="BI15" s="155">
        <v>2255</v>
      </c>
      <c r="BJ15" s="155">
        <v>1518</v>
      </c>
      <c r="BK15" s="133">
        <v>1450</v>
      </c>
      <c r="BL15" s="151">
        <v>3708</v>
      </c>
      <c r="BM15" s="151">
        <v>2001</v>
      </c>
      <c r="BN15" s="151">
        <v>2689</v>
      </c>
      <c r="BO15" s="151">
        <v>4340</v>
      </c>
      <c r="BP15" s="151">
        <v>2765</v>
      </c>
      <c r="BQ15" s="151">
        <v>2055</v>
      </c>
      <c r="BR15" s="151">
        <v>1299</v>
      </c>
      <c r="BS15" s="151">
        <v>1382</v>
      </c>
      <c r="BT15" s="117">
        <v>413</v>
      </c>
      <c r="BU15" s="64">
        <v>1910</v>
      </c>
      <c r="BV15" s="155">
        <v>1353</v>
      </c>
      <c r="BW15" s="133">
        <v>920</v>
      </c>
      <c r="BX15" s="151"/>
      <c r="BY15" s="151"/>
      <c r="BZ15" s="151"/>
      <c r="CA15" s="151"/>
      <c r="CB15" s="151"/>
      <c r="CC15" s="151"/>
      <c r="CD15" s="151"/>
      <c r="CE15" s="151"/>
      <c r="CF15" s="117"/>
      <c r="CG15" s="64"/>
    </row>
    <row r="16" spans="1:85" x14ac:dyDescent="0.25">
      <c r="A16" s="37" t="s">
        <v>1428</v>
      </c>
      <c r="B16" s="114">
        <v>911</v>
      </c>
      <c r="C16" s="114">
        <v>917</v>
      </c>
      <c r="D16" s="114">
        <v>970</v>
      </c>
      <c r="E16" s="114">
        <v>957</v>
      </c>
      <c r="F16" s="114">
        <v>1034</v>
      </c>
      <c r="G16" s="114">
        <v>1156</v>
      </c>
      <c r="H16" s="114">
        <v>1130</v>
      </c>
      <c r="I16" s="114">
        <v>1216</v>
      </c>
      <c r="J16" s="114">
        <v>1598</v>
      </c>
      <c r="K16" s="116">
        <v>1139</v>
      </c>
      <c r="L16" s="79">
        <v>1048</v>
      </c>
      <c r="M16" s="79">
        <v>1467</v>
      </c>
      <c r="N16" s="79">
        <v>1707</v>
      </c>
      <c r="O16" s="115">
        <v>1477</v>
      </c>
      <c r="P16" s="37">
        <v>801</v>
      </c>
      <c r="Q16" s="37">
        <v>1808</v>
      </c>
      <c r="R16" s="37">
        <v>1672</v>
      </c>
      <c r="S16" s="37">
        <v>1893</v>
      </c>
      <c r="T16" s="47">
        <v>8165</v>
      </c>
      <c r="U16" s="47">
        <v>6002</v>
      </c>
      <c r="V16" s="47">
        <v>8208</v>
      </c>
      <c r="W16" s="47">
        <v>19836</v>
      </c>
      <c r="X16" s="47">
        <v>17557</v>
      </c>
      <c r="Y16" s="47">
        <v>12236</v>
      </c>
      <c r="Z16" s="47">
        <v>9146</v>
      </c>
      <c r="AA16" s="47">
        <v>13604</v>
      </c>
      <c r="AB16" s="47">
        <v>6704</v>
      </c>
      <c r="AC16" s="47">
        <v>7223</v>
      </c>
      <c r="AD16" s="47">
        <v>15152</v>
      </c>
      <c r="AE16" s="47">
        <v>27761</v>
      </c>
      <c r="AF16" s="47">
        <v>13889</v>
      </c>
      <c r="AG16" s="133">
        <v>14100</v>
      </c>
      <c r="AH16" s="133">
        <v>11256</v>
      </c>
      <c r="AI16" s="133">
        <v>8692</v>
      </c>
      <c r="AJ16" s="133">
        <v>8834</v>
      </c>
      <c r="AK16" s="133">
        <v>7701</v>
      </c>
      <c r="AL16" s="133">
        <v>5039</v>
      </c>
      <c r="AM16" s="133">
        <v>7415</v>
      </c>
      <c r="AN16" s="47">
        <v>12292</v>
      </c>
      <c r="AO16" s="47">
        <v>12292</v>
      </c>
      <c r="AP16" s="47">
        <v>4573</v>
      </c>
      <c r="AQ16" s="47">
        <v>5969</v>
      </c>
      <c r="AR16" s="47">
        <v>3682</v>
      </c>
      <c r="AS16" s="133">
        <v>6605</v>
      </c>
      <c r="AT16" s="47">
        <v>17812</v>
      </c>
      <c r="AU16" s="47">
        <v>15716</v>
      </c>
      <c r="AV16" s="133">
        <v>34326</v>
      </c>
      <c r="AW16" s="133">
        <v>107613</v>
      </c>
      <c r="AX16" s="47">
        <v>20424</v>
      </c>
      <c r="AY16" s="133">
        <v>26329</v>
      </c>
      <c r="AZ16" s="133">
        <v>58379</v>
      </c>
      <c r="BA16" s="133">
        <v>37999</v>
      </c>
      <c r="BB16" s="155">
        <v>55196</v>
      </c>
      <c r="BC16" s="155">
        <v>70891</v>
      </c>
      <c r="BD16" s="155">
        <v>129183</v>
      </c>
      <c r="BE16" s="155">
        <v>38257</v>
      </c>
      <c r="BF16" s="155">
        <v>101943</v>
      </c>
      <c r="BG16" s="155">
        <v>53053</v>
      </c>
      <c r="BH16" s="155">
        <v>53267</v>
      </c>
      <c r="BI16" s="155">
        <v>101780</v>
      </c>
      <c r="BJ16" s="155">
        <v>116370</v>
      </c>
      <c r="BK16" s="133">
        <v>56385</v>
      </c>
      <c r="BL16" s="151">
        <v>125975</v>
      </c>
      <c r="BM16" s="151">
        <v>48213</v>
      </c>
      <c r="BN16" s="151">
        <v>96030</v>
      </c>
      <c r="BO16" s="151">
        <v>68582</v>
      </c>
      <c r="BP16" s="151">
        <v>93046</v>
      </c>
      <c r="BQ16" s="151">
        <v>25532</v>
      </c>
      <c r="BR16" s="151">
        <v>108402</v>
      </c>
      <c r="BS16" s="151">
        <v>69292</v>
      </c>
      <c r="BT16" s="57">
        <v>36884</v>
      </c>
      <c r="BU16" s="64">
        <v>172713</v>
      </c>
      <c r="BV16" s="155">
        <v>48513</v>
      </c>
      <c r="BW16" s="133">
        <v>49625</v>
      </c>
      <c r="BX16" s="151"/>
      <c r="BY16" s="151"/>
      <c r="BZ16" s="151"/>
      <c r="CA16" s="151"/>
      <c r="CB16" s="151"/>
      <c r="CC16" s="151"/>
      <c r="CD16" s="151"/>
      <c r="CE16" s="151"/>
      <c r="CF16" s="57"/>
      <c r="CG16" s="64"/>
    </row>
    <row r="17" spans="1:85" s="108" customFormat="1" x14ac:dyDescent="0.25">
      <c r="A17" s="37" t="s">
        <v>1435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6"/>
      <c r="L17" s="79"/>
      <c r="M17" s="79"/>
      <c r="N17" s="79"/>
      <c r="O17" s="115">
        <v>66</v>
      </c>
      <c r="P17" s="37">
        <v>36</v>
      </c>
      <c r="Q17" s="37">
        <v>153</v>
      </c>
      <c r="R17" s="37">
        <v>251</v>
      </c>
      <c r="S17" s="37">
        <v>283</v>
      </c>
      <c r="T17" s="47">
        <v>7676</v>
      </c>
      <c r="U17" s="47">
        <v>6848</v>
      </c>
      <c r="V17" s="47">
        <v>752</v>
      </c>
      <c r="W17" s="47">
        <v>546</v>
      </c>
      <c r="X17" s="47">
        <v>616</v>
      </c>
      <c r="Y17" s="47">
        <v>1885</v>
      </c>
      <c r="Z17" s="47">
        <v>197</v>
      </c>
      <c r="AA17" s="47">
        <v>759</v>
      </c>
      <c r="AB17" s="47">
        <v>1350</v>
      </c>
      <c r="AC17" s="47">
        <v>3799</v>
      </c>
      <c r="AD17" s="47">
        <v>1268</v>
      </c>
      <c r="AE17" s="47">
        <v>9100</v>
      </c>
      <c r="AF17" s="47">
        <v>3678</v>
      </c>
      <c r="AG17" s="133">
        <v>860</v>
      </c>
      <c r="AH17" s="133">
        <v>767</v>
      </c>
      <c r="AI17" s="133">
        <v>1142</v>
      </c>
      <c r="AJ17" s="133">
        <v>439</v>
      </c>
      <c r="AK17" s="133">
        <v>327</v>
      </c>
      <c r="AL17" s="133">
        <v>889</v>
      </c>
      <c r="AM17" s="133">
        <v>966</v>
      </c>
      <c r="AN17" s="47">
        <v>286</v>
      </c>
      <c r="AO17" s="47">
        <v>286</v>
      </c>
      <c r="AP17" s="47">
        <v>343</v>
      </c>
      <c r="AQ17" s="47">
        <v>316</v>
      </c>
      <c r="AR17" s="47">
        <v>231</v>
      </c>
      <c r="AS17" s="133">
        <v>689</v>
      </c>
      <c r="AT17" s="47">
        <v>353</v>
      </c>
      <c r="AU17" s="47">
        <v>9660</v>
      </c>
      <c r="AV17" s="133">
        <v>157</v>
      </c>
      <c r="AW17" s="133">
        <v>3589</v>
      </c>
      <c r="AX17" s="47">
        <v>6826</v>
      </c>
      <c r="AY17" s="133">
        <v>192</v>
      </c>
      <c r="AZ17" s="133">
        <v>164</v>
      </c>
      <c r="BA17" s="133">
        <v>257</v>
      </c>
      <c r="BB17" s="155">
        <v>228</v>
      </c>
      <c r="BC17" s="155">
        <v>308</v>
      </c>
      <c r="BD17" s="155">
        <v>286</v>
      </c>
      <c r="BE17" s="155">
        <v>316</v>
      </c>
      <c r="BF17" s="155">
        <v>504</v>
      </c>
      <c r="BG17" s="155">
        <v>347</v>
      </c>
      <c r="BH17" s="155">
        <v>1784</v>
      </c>
      <c r="BI17" s="155">
        <v>601</v>
      </c>
      <c r="BJ17" s="155">
        <v>1384</v>
      </c>
      <c r="BK17" s="133">
        <v>764</v>
      </c>
      <c r="BL17" s="151">
        <v>426</v>
      </c>
      <c r="BM17" s="151">
        <v>569</v>
      </c>
      <c r="BN17" s="151">
        <v>764</v>
      </c>
      <c r="BO17" s="151">
        <v>727</v>
      </c>
      <c r="BP17" s="151">
        <v>873</v>
      </c>
      <c r="BQ17" s="151">
        <v>791</v>
      </c>
      <c r="BR17" s="151">
        <v>657</v>
      </c>
      <c r="BS17" s="151">
        <v>55</v>
      </c>
      <c r="BT17" s="117">
        <v>27</v>
      </c>
      <c r="BU17" s="65">
        <v>72</v>
      </c>
      <c r="BV17" s="155">
        <v>61</v>
      </c>
      <c r="BW17" s="133">
        <v>843</v>
      </c>
      <c r="BX17" s="151"/>
      <c r="BY17" s="151"/>
      <c r="BZ17" s="151"/>
      <c r="CA17" s="151"/>
      <c r="CB17" s="151"/>
      <c r="CC17" s="151"/>
      <c r="CD17" s="151"/>
      <c r="CE17" s="151"/>
      <c r="CF17" s="117"/>
      <c r="CG17" s="65"/>
    </row>
    <row r="18" spans="1:85" x14ac:dyDescent="0.25">
      <c r="A18" s="37" t="s">
        <v>1412</v>
      </c>
      <c r="B18" s="114">
        <v>384</v>
      </c>
      <c r="C18" s="114">
        <v>365</v>
      </c>
      <c r="D18" s="114">
        <v>385</v>
      </c>
      <c r="E18" s="114">
        <v>468</v>
      </c>
      <c r="F18" s="114">
        <v>508</v>
      </c>
      <c r="G18" s="114">
        <v>527</v>
      </c>
      <c r="H18" s="114">
        <v>541</v>
      </c>
      <c r="I18" s="114">
        <v>608</v>
      </c>
      <c r="J18" s="114">
        <v>695</v>
      </c>
      <c r="K18" s="116">
        <v>605</v>
      </c>
      <c r="L18" s="79">
        <v>622</v>
      </c>
      <c r="M18" s="79">
        <v>535</v>
      </c>
      <c r="N18" s="79">
        <v>665</v>
      </c>
      <c r="O18" s="115">
        <v>520</v>
      </c>
      <c r="P18" s="37">
        <v>542</v>
      </c>
      <c r="Q18" s="37">
        <v>1061</v>
      </c>
      <c r="R18" s="37">
        <v>1842</v>
      </c>
      <c r="S18" s="37">
        <v>1121</v>
      </c>
      <c r="T18" s="47">
        <v>12596</v>
      </c>
      <c r="U18" s="47">
        <v>2961</v>
      </c>
      <c r="V18" s="47">
        <v>2644</v>
      </c>
      <c r="W18" s="47">
        <v>15219</v>
      </c>
      <c r="X18" s="47">
        <v>12311</v>
      </c>
      <c r="Y18" s="47">
        <v>3724</v>
      </c>
      <c r="Z18" s="47">
        <v>2463</v>
      </c>
      <c r="AA18" s="47">
        <v>3729</v>
      </c>
      <c r="AB18" s="47">
        <v>10279</v>
      </c>
      <c r="AC18" s="47">
        <v>5880</v>
      </c>
      <c r="AD18" s="47">
        <v>2864</v>
      </c>
      <c r="AE18" s="47">
        <v>7662</v>
      </c>
      <c r="AF18" s="47">
        <v>6225</v>
      </c>
      <c r="AG18" s="133">
        <v>2584</v>
      </c>
      <c r="AH18" s="133">
        <v>5361</v>
      </c>
      <c r="AI18" s="133">
        <v>5344</v>
      </c>
      <c r="AJ18" s="133">
        <v>4081</v>
      </c>
      <c r="AK18" s="133">
        <v>3185</v>
      </c>
      <c r="AL18" s="133">
        <v>1939</v>
      </c>
      <c r="AM18" s="133">
        <v>6111</v>
      </c>
      <c r="AN18" s="47">
        <v>3601</v>
      </c>
      <c r="AO18" s="47">
        <v>3601</v>
      </c>
      <c r="AP18" s="47">
        <v>2376</v>
      </c>
      <c r="AQ18" s="47">
        <v>1797</v>
      </c>
      <c r="AR18" s="47">
        <v>3128</v>
      </c>
      <c r="AS18" s="133">
        <v>2119</v>
      </c>
      <c r="AT18" s="47">
        <v>12707</v>
      </c>
      <c r="AU18" s="47">
        <v>21185</v>
      </c>
      <c r="AV18" s="133">
        <v>13089</v>
      </c>
      <c r="AW18" s="133">
        <v>52761</v>
      </c>
      <c r="AX18" s="47">
        <v>27634</v>
      </c>
      <c r="AY18" s="133">
        <v>11470</v>
      </c>
      <c r="AZ18" s="133">
        <v>8123</v>
      </c>
      <c r="BA18" s="133">
        <v>113522</v>
      </c>
      <c r="BB18" s="155">
        <v>26730</v>
      </c>
      <c r="BC18" s="155">
        <v>9976</v>
      </c>
      <c r="BD18" s="155">
        <v>46338</v>
      </c>
      <c r="BE18" s="155">
        <v>19626</v>
      </c>
      <c r="BF18" s="155">
        <v>34503</v>
      </c>
      <c r="BG18" s="155">
        <v>76789</v>
      </c>
      <c r="BH18" s="155">
        <v>31822</v>
      </c>
      <c r="BI18" s="155">
        <v>85826</v>
      </c>
      <c r="BJ18" s="155">
        <v>38417</v>
      </c>
      <c r="BK18" s="133">
        <v>48495</v>
      </c>
      <c r="BL18" s="151">
        <v>17825</v>
      </c>
      <c r="BM18" s="151">
        <v>100335</v>
      </c>
      <c r="BN18" s="151">
        <v>63739</v>
      </c>
      <c r="BO18" s="151">
        <v>89038</v>
      </c>
      <c r="BP18" s="151">
        <v>17570</v>
      </c>
      <c r="BQ18" s="151">
        <v>58858</v>
      </c>
      <c r="BR18" s="151">
        <v>15687</v>
      </c>
      <c r="BS18" s="151">
        <v>38085</v>
      </c>
      <c r="BT18" s="64">
        <v>110708</v>
      </c>
      <c r="BU18" s="64">
        <v>14412</v>
      </c>
      <c r="BV18" s="155">
        <v>19634</v>
      </c>
      <c r="BW18" s="133">
        <v>65924</v>
      </c>
      <c r="BX18" s="151"/>
      <c r="BY18" s="151"/>
      <c r="BZ18" s="151"/>
      <c r="CA18" s="151"/>
      <c r="CB18" s="151"/>
      <c r="CC18" s="151"/>
      <c r="CD18" s="151"/>
      <c r="CE18" s="151"/>
      <c r="CF18" s="64"/>
      <c r="CG18" s="64"/>
    </row>
    <row r="19" spans="1:85" x14ac:dyDescent="0.25">
      <c r="A19" s="37" t="s">
        <v>1129</v>
      </c>
      <c r="B19" s="114">
        <v>1128</v>
      </c>
      <c r="C19" s="114">
        <v>1256</v>
      </c>
      <c r="D19" s="114">
        <v>1444</v>
      </c>
      <c r="E19" s="114">
        <v>1409</v>
      </c>
      <c r="F19" s="114">
        <v>1490</v>
      </c>
      <c r="G19" s="114">
        <v>1505</v>
      </c>
      <c r="H19" s="114">
        <v>1493</v>
      </c>
      <c r="I19" s="114">
        <v>1426</v>
      </c>
      <c r="J19" s="114">
        <v>1352</v>
      </c>
      <c r="K19" s="116">
        <v>1471</v>
      </c>
      <c r="L19" s="79">
        <v>1666</v>
      </c>
      <c r="M19" s="79">
        <v>2007</v>
      </c>
      <c r="N19" s="79">
        <v>2015</v>
      </c>
      <c r="O19" s="116">
        <v>1862</v>
      </c>
      <c r="P19" s="37">
        <v>1303</v>
      </c>
      <c r="Q19" s="37">
        <v>2466</v>
      </c>
      <c r="R19" s="37">
        <v>3273</v>
      </c>
      <c r="S19" s="37">
        <v>3153</v>
      </c>
      <c r="T19" s="47">
        <v>11696</v>
      </c>
      <c r="U19" s="47">
        <v>3290</v>
      </c>
      <c r="V19" s="47">
        <v>4298</v>
      </c>
      <c r="W19" s="47">
        <v>3046</v>
      </c>
      <c r="X19" s="47">
        <v>7294</v>
      </c>
      <c r="Y19" s="47">
        <v>5127</v>
      </c>
      <c r="Z19" s="133">
        <v>1729</v>
      </c>
      <c r="AA19" s="47">
        <v>4676</v>
      </c>
      <c r="AB19" s="47">
        <v>1881</v>
      </c>
      <c r="AC19" s="47">
        <v>2992</v>
      </c>
      <c r="AD19" s="47">
        <v>27654</v>
      </c>
      <c r="AE19" s="47">
        <v>5256</v>
      </c>
      <c r="AF19" s="47">
        <v>3496</v>
      </c>
      <c r="AG19" s="133">
        <v>3053</v>
      </c>
      <c r="AH19" s="133">
        <v>4455</v>
      </c>
      <c r="AI19" s="133">
        <v>4122</v>
      </c>
      <c r="AJ19" s="133">
        <v>10832</v>
      </c>
      <c r="AK19" s="133">
        <v>5572</v>
      </c>
      <c r="AL19" s="133">
        <v>4796</v>
      </c>
      <c r="AM19" s="133">
        <v>3265</v>
      </c>
      <c r="AN19" s="47">
        <v>1585</v>
      </c>
      <c r="AO19" s="47">
        <v>1585</v>
      </c>
      <c r="AP19" s="47">
        <v>1758</v>
      </c>
      <c r="AQ19" s="47">
        <v>1822</v>
      </c>
      <c r="AR19" s="47">
        <v>2134</v>
      </c>
      <c r="AS19" s="133">
        <v>1568</v>
      </c>
      <c r="AT19" s="47">
        <v>6690</v>
      </c>
      <c r="AU19" s="47">
        <v>5768</v>
      </c>
      <c r="AV19" s="133">
        <v>10071</v>
      </c>
      <c r="AW19" s="133">
        <v>6430</v>
      </c>
      <c r="AX19" s="47">
        <v>9474</v>
      </c>
      <c r="AY19" s="133">
        <v>2239</v>
      </c>
      <c r="AZ19" s="133">
        <v>1940</v>
      </c>
      <c r="BA19" s="133">
        <v>5676</v>
      </c>
      <c r="BB19" s="155">
        <v>11582</v>
      </c>
      <c r="BC19" s="155">
        <v>29929</v>
      </c>
      <c r="BD19" s="155">
        <v>6218</v>
      </c>
      <c r="BE19" s="155">
        <v>14297</v>
      </c>
      <c r="BF19" s="155">
        <v>7776</v>
      </c>
      <c r="BG19" s="155">
        <v>7073</v>
      </c>
      <c r="BH19" s="155">
        <v>4349</v>
      </c>
      <c r="BI19" s="155">
        <v>7934</v>
      </c>
      <c r="BJ19" s="155">
        <v>6372</v>
      </c>
      <c r="BK19" s="133">
        <v>7732</v>
      </c>
      <c r="BL19" s="151">
        <v>5367</v>
      </c>
      <c r="BM19" s="151">
        <v>15561</v>
      </c>
      <c r="BN19" s="151">
        <v>13145</v>
      </c>
      <c r="BO19" s="151">
        <v>15710</v>
      </c>
      <c r="BP19" s="151">
        <v>3063</v>
      </c>
      <c r="BQ19" s="151">
        <v>10513</v>
      </c>
      <c r="BR19" s="151">
        <v>6510</v>
      </c>
      <c r="BS19" s="151">
        <v>38501</v>
      </c>
      <c r="BT19" s="57">
        <v>11358</v>
      </c>
      <c r="BU19" s="64">
        <v>15490</v>
      </c>
      <c r="BV19" s="155">
        <v>5904</v>
      </c>
      <c r="BW19" s="133">
        <v>10276</v>
      </c>
      <c r="BX19" s="151"/>
      <c r="BY19" s="151"/>
      <c r="BZ19" s="151"/>
      <c r="CA19" s="151"/>
      <c r="CB19" s="151"/>
      <c r="CC19" s="151"/>
      <c r="CD19" s="151"/>
      <c r="CE19" s="151"/>
      <c r="CF19" s="57"/>
      <c r="CG19" s="64"/>
    </row>
    <row r="20" spans="1:85" s="108" customFormat="1" x14ac:dyDescent="0.25">
      <c r="A20" s="37" t="s">
        <v>870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6"/>
      <c r="L20" s="79"/>
      <c r="M20" s="79"/>
      <c r="N20" s="79"/>
      <c r="O20" s="116"/>
      <c r="P20" s="37"/>
      <c r="Q20" s="37"/>
      <c r="R20" s="37"/>
      <c r="S20" s="37"/>
      <c r="T20" s="47"/>
      <c r="U20" s="47"/>
      <c r="V20" s="47"/>
      <c r="W20" s="47"/>
      <c r="X20" s="47"/>
      <c r="Y20" s="47"/>
      <c r="Z20" s="133"/>
      <c r="AA20" s="47"/>
      <c r="AB20" s="47"/>
      <c r="AC20" s="47"/>
      <c r="AD20" s="47"/>
      <c r="AE20" s="47"/>
      <c r="AF20" s="47"/>
      <c r="AG20" s="133"/>
      <c r="AH20" s="133"/>
      <c r="AI20" s="133"/>
      <c r="AJ20" s="133"/>
      <c r="AK20" s="133"/>
      <c r="AL20" s="133"/>
      <c r="AM20" s="133"/>
      <c r="AN20" s="47"/>
      <c r="AO20" s="47"/>
      <c r="AP20" s="47"/>
      <c r="AQ20" s="47"/>
      <c r="AR20" s="47"/>
      <c r="AS20" s="133"/>
      <c r="AT20" s="47"/>
      <c r="AU20" s="47"/>
      <c r="AV20" s="133"/>
      <c r="AW20" s="133"/>
      <c r="AX20" s="47"/>
      <c r="AY20" s="133"/>
      <c r="AZ20" s="133"/>
      <c r="BA20" s="133"/>
      <c r="BB20" s="155"/>
      <c r="BC20" s="155"/>
      <c r="BD20" s="155"/>
      <c r="BE20" s="155"/>
      <c r="BF20" s="155"/>
      <c r="BG20" s="155"/>
      <c r="BH20" s="155"/>
      <c r="BI20" s="155"/>
      <c r="BJ20" s="151" t="s">
        <v>729</v>
      </c>
      <c r="BK20" s="133"/>
      <c r="BL20" s="155"/>
      <c r="BM20" s="155"/>
      <c r="BN20" s="155"/>
      <c r="BO20" s="155"/>
      <c r="BP20" s="155"/>
      <c r="BQ20" s="155"/>
      <c r="BR20" s="155"/>
      <c r="BS20" s="155"/>
      <c r="BT20" s="98"/>
      <c r="BU20" s="98"/>
      <c r="BV20" s="151"/>
      <c r="BW20" s="133"/>
      <c r="BX20" s="155"/>
      <c r="BY20" s="155"/>
      <c r="BZ20" s="155"/>
      <c r="CA20" s="155"/>
      <c r="CB20" s="155"/>
      <c r="CC20" s="155"/>
      <c r="CD20" s="155"/>
      <c r="CE20" s="155"/>
      <c r="CF20" s="98"/>
      <c r="CG20" s="98"/>
    </row>
    <row r="21" spans="1:85" x14ac:dyDescent="0.25">
      <c r="A21" s="37" t="s">
        <v>1114</v>
      </c>
      <c r="B21" s="114"/>
      <c r="C21" s="84"/>
      <c r="D21" s="84"/>
      <c r="E21" s="114">
        <v>170</v>
      </c>
      <c r="F21" s="114">
        <v>342</v>
      </c>
      <c r="G21" s="114">
        <v>391</v>
      </c>
      <c r="H21" s="114">
        <v>497</v>
      </c>
      <c r="I21" s="114">
        <v>530</v>
      </c>
      <c r="J21" s="114">
        <v>716</v>
      </c>
      <c r="K21" s="116">
        <v>841</v>
      </c>
      <c r="L21" s="79">
        <v>1034</v>
      </c>
      <c r="M21" s="79">
        <v>1165</v>
      </c>
      <c r="N21" s="79">
        <v>1081</v>
      </c>
      <c r="O21" s="115">
        <v>1077</v>
      </c>
      <c r="P21" s="37">
        <v>1046</v>
      </c>
      <c r="Q21" s="37">
        <v>2015</v>
      </c>
      <c r="R21" s="106">
        <v>2958</v>
      </c>
      <c r="S21" s="106">
        <v>2312</v>
      </c>
      <c r="T21" s="133">
        <v>3263</v>
      </c>
      <c r="U21" s="133">
        <v>2254</v>
      </c>
      <c r="V21" s="133">
        <v>2254</v>
      </c>
      <c r="W21" s="133">
        <v>3483</v>
      </c>
      <c r="X21" s="133">
        <v>3791</v>
      </c>
      <c r="Y21" s="133">
        <v>3081</v>
      </c>
      <c r="Z21" s="133">
        <v>1518</v>
      </c>
      <c r="AA21" s="133">
        <v>1322</v>
      </c>
      <c r="AB21" s="133">
        <v>3604</v>
      </c>
      <c r="AC21" s="133">
        <v>2303</v>
      </c>
      <c r="AD21" s="133">
        <v>2871</v>
      </c>
      <c r="AE21" s="133">
        <v>4383</v>
      </c>
      <c r="AF21" s="133">
        <v>2818</v>
      </c>
      <c r="AG21" s="133">
        <v>2712</v>
      </c>
      <c r="AH21" s="133">
        <v>3252</v>
      </c>
      <c r="AI21" s="133">
        <v>149966</v>
      </c>
      <c r="AJ21" s="133">
        <v>3367</v>
      </c>
      <c r="AK21" s="133">
        <v>2182</v>
      </c>
      <c r="AL21" s="133">
        <v>2981</v>
      </c>
      <c r="AM21" s="133">
        <v>2106</v>
      </c>
      <c r="AN21" s="47">
        <v>138263</v>
      </c>
      <c r="AO21" s="47">
        <v>138263</v>
      </c>
      <c r="AP21" s="47">
        <v>2080</v>
      </c>
      <c r="AQ21" s="47">
        <v>1491</v>
      </c>
      <c r="AR21" s="47">
        <v>1681</v>
      </c>
      <c r="AS21" s="133">
        <v>1338</v>
      </c>
      <c r="AT21" s="47">
        <v>5876</v>
      </c>
      <c r="AU21" s="47">
        <v>10511</v>
      </c>
      <c r="AV21" s="133">
        <v>5306</v>
      </c>
      <c r="AW21" s="133">
        <v>5816</v>
      </c>
      <c r="AX21" s="47">
        <v>5669</v>
      </c>
      <c r="AY21" s="133">
        <v>5280</v>
      </c>
      <c r="AZ21" s="133">
        <v>13430</v>
      </c>
      <c r="BA21" s="133">
        <v>32156</v>
      </c>
      <c r="BB21" s="155">
        <v>28626</v>
      </c>
      <c r="BC21" s="155">
        <v>21910</v>
      </c>
      <c r="BD21" s="155">
        <v>14827</v>
      </c>
      <c r="BE21" s="155">
        <v>170945</v>
      </c>
      <c r="BF21" s="155">
        <v>136974</v>
      </c>
      <c r="BG21" s="155">
        <v>85057</v>
      </c>
      <c r="BH21" s="155">
        <v>69623</v>
      </c>
      <c r="BI21" s="155">
        <v>106185</v>
      </c>
      <c r="BJ21" s="155">
        <v>121831</v>
      </c>
      <c r="BK21" s="133">
        <v>126872</v>
      </c>
      <c r="BL21" s="151">
        <v>85461</v>
      </c>
      <c r="BM21" s="151">
        <v>83732</v>
      </c>
      <c r="BN21" s="151">
        <v>42961</v>
      </c>
      <c r="BO21" s="151">
        <v>98903</v>
      </c>
      <c r="BP21" s="151">
        <v>167156</v>
      </c>
      <c r="BQ21" s="151">
        <v>38560</v>
      </c>
      <c r="BR21" s="151">
        <v>69968</v>
      </c>
      <c r="BS21" s="151">
        <v>47283</v>
      </c>
      <c r="BT21" s="64">
        <v>51401</v>
      </c>
      <c r="BU21" s="64">
        <v>77754</v>
      </c>
      <c r="BV21" s="155">
        <v>33492</v>
      </c>
      <c r="BW21" s="133">
        <v>51316</v>
      </c>
      <c r="BX21" s="151"/>
      <c r="BY21" s="151"/>
      <c r="BZ21" s="151"/>
      <c r="CA21" s="151"/>
      <c r="CB21" s="151"/>
      <c r="CC21" s="151"/>
      <c r="CD21" s="151"/>
      <c r="CE21" s="151"/>
      <c r="CF21" s="64"/>
      <c r="CG21" s="64"/>
    </row>
    <row r="22" spans="1:85" s="108" customFormat="1" x14ac:dyDescent="0.25">
      <c r="A22" s="37" t="s">
        <v>1238</v>
      </c>
      <c r="B22" s="114"/>
      <c r="C22" s="84"/>
      <c r="D22" s="84"/>
      <c r="E22" s="114"/>
      <c r="F22" s="114"/>
      <c r="G22" s="114"/>
      <c r="H22" s="114"/>
      <c r="I22" s="114"/>
      <c r="J22" s="114"/>
      <c r="K22" s="116"/>
      <c r="L22" s="79"/>
      <c r="M22" s="79"/>
      <c r="N22" s="79"/>
      <c r="O22" s="115"/>
      <c r="P22" s="37"/>
      <c r="Q22" s="37"/>
      <c r="R22" s="106"/>
      <c r="S22" s="37"/>
      <c r="T22" s="133"/>
      <c r="U22" s="133"/>
      <c r="V22" s="133">
        <v>2752</v>
      </c>
      <c r="W22" s="133">
        <v>4118</v>
      </c>
      <c r="X22" s="133">
        <v>3343</v>
      </c>
      <c r="Y22" s="133">
        <v>1031</v>
      </c>
      <c r="Z22" s="133">
        <v>631</v>
      </c>
      <c r="AA22" s="133">
        <v>591</v>
      </c>
      <c r="AB22" s="133">
        <v>584</v>
      </c>
      <c r="AC22" s="133">
        <v>655</v>
      </c>
      <c r="AD22" s="133">
        <v>860</v>
      </c>
      <c r="AE22" s="133">
        <v>3838</v>
      </c>
      <c r="AF22" s="133">
        <v>1169</v>
      </c>
      <c r="AG22" s="133">
        <v>905</v>
      </c>
      <c r="AH22" s="133">
        <v>1433</v>
      </c>
      <c r="AI22" s="133">
        <v>743</v>
      </c>
      <c r="AJ22" s="133">
        <v>1124</v>
      </c>
      <c r="AK22" s="133">
        <v>1032</v>
      </c>
      <c r="AL22" s="133">
        <v>823</v>
      </c>
      <c r="AM22" s="133">
        <v>690</v>
      </c>
      <c r="AN22" s="47">
        <v>747</v>
      </c>
      <c r="AO22" s="47">
        <v>747</v>
      </c>
      <c r="AP22" s="47">
        <v>1725</v>
      </c>
      <c r="AQ22" s="47">
        <v>1444</v>
      </c>
      <c r="AR22" s="47">
        <v>1183</v>
      </c>
      <c r="AS22" s="133">
        <v>1681</v>
      </c>
      <c r="AT22" s="47">
        <v>3168</v>
      </c>
      <c r="AU22" s="47">
        <v>10180</v>
      </c>
      <c r="AV22" s="133">
        <v>4460</v>
      </c>
      <c r="AW22" s="133">
        <v>3140</v>
      </c>
      <c r="AX22" s="47">
        <v>3853</v>
      </c>
      <c r="AY22" s="133">
        <v>2463</v>
      </c>
      <c r="AZ22" s="133">
        <v>3433</v>
      </c>
      <c r="BA22" s="133">
        <v>3112</v>
      </c>
      <c r="BB22" s="155">
        <v>729</v>
      </c>
      <c r="BC22" s="155">
        <v>539</v>
      </c>
      <c r="BD22" s="155">
        <v>406</v>
      </c>
      <c r="BE22" s="155">
        <v>403</v>
      </c>
      <c r="BF22" s="155">
        <v>518</v>
      </c>
      <c r="BG22" s="155">
        <v>543</v>
      </c>
      <c r="BH22" s="155">
        <v>5844</v>
      </c>
      <c r="BI22" s="155">
        <v>3954</v>
      </c>
      <c r="BJ22" s="155">
        <v>1892</v>
      </c>
      <c r="BK22" s="133">
        <v>5123</v>
      </c>
      <c r="BL22" s="151">
        <v>1347</v>
      </c>
      <c r="BM22" s="151">
        <v>1264</v>
      </c>
      <c r="BN22" s="151">
        <v>1008</v>
      </c>
      <c r="BO22" s="151">
        <v>1269</v>
      </c>
      <c r="BP22" s="151">
        <v>1173</v>
      </c>
      <c r="BQ22" s="151">
        <v>783</v>
      </c>
      <c r="BR22" s="151">
        <v>895</v>
      </c>
      <c r="BS22" s="151">
        <v>1398</v>
      </c>
      <c r="BT22" s="117">
        <v>293</v>
      </c>
      <c r="BU22" s="65">
        <v>713</v>
      </c>
      <c r="BV22" s="155">
        <v>1171</v>
      </c>
      <c r="BW22" s="133">
        <v>464</v>
      </c>
      <c r="BX22" s="151"/>
      <c r="BY22" s="151"/>
      <c r="BZ22" s="151"/>
      <c r="CA22" s="151"/>
      <c r="CB22" s="151"/>
      <c r="CC22" s="151"/>
      <c r="CD22" s="151"/>
      <c r="CE22" s="151"/>
      <c r="CF22" s="117"/>
      <c r="CG22" s="65"/>
    </row>
    <row r="23" spans="1:85" s="108" customFormat="1" x14ac:dyDescent="0.25">
      <c r="A23" s="37" t="s">
        <v>1395</v>
      </c>
      <c r="B23" s="114"/>
      <c r="C23" s="84"/>
      <c r="D23" s="84"/>
      <c r="E23" s="114"/>
      <c r="F23" s="114"/>
      <c r="G23" s="114"/>
      <c r="H23" s="114"/>
      <c r="I23" s="114"/>
      <c r="J23" s="114"/>
      <c r="K23" s="116"/>
      <c r="L23" s="79"/>
      <c r="M23" s="79"/>
      <c r="N23" s="79"/>
      <c r="O23" s="115"/>
      <c r="P23" s="37"/>
      <c r="Q23" s="37"/>
      <c r="R23" s="106"/>
      <c r="S23" s="37"/>
      <c r="T23" s="133"/>
      <c r="U23" s="133"/>
      <c r="V23" s="133"/>
      <c r="W23" s="133"/>
      <c r="X23" s="133"/>
      <c r="Y23" s="133">
        <v>3404</v>
      </c>
      <c r="Z23" s="133">
        <v>5470</v>
      </c>
      <c r="AA23" s="133">
        <v>13393</v>
      </c>
      <c r="AB23" s="133">
        <v>3264</v>
      </c>
      <c r="AC23" s="133">
        <v>1831</v>
      </c>
      <c r="AD23" s="133">
        <v>470</v>
      </c>
      <c r="AE23" s="133">
        <v>221</v>
      </c>
      <c r="AF23" s="133">
        <v>112</v>
      </c>
      <c r="AG23" s="133">
        <v>55</v>
      </c>
      <c r="AH23" s="133">
        <v>396</v>
      </c>
      <c r="AI23" s="133">
        <v>224</v>
      </c>
      <c r="AJ23" s="133">
        <v>137</v>
      </c>
      <c r="AK23" s="133">
        <v>216</v>
      </c>
      <c r="AL23" s="133">
        <v>835</v>
      </c>
      <c r="AM23" s="133">
        <v>495</v>
      </c>
      <c r="AN23" s="47">
        <v>56</v>
      </c>
      <c r="AO23" s="47">
        <v>56</v>
      </c>
      <c r="AP23" s="47">
        <v>564</v>
      </c>
      <c r="AQ23" s="47">
        <v>708</v>
      </c>
      <c r="AR23" s="47">
        <v>944</v>
      </c>
      <c r="AS23" s="133">
        <v>624</v>
      </c>
      <c r="AT23" s="47">
        <v>544</v>
      </c>
      <c r="AU23" s="47">
        <v>1966</v>
      </c>
      <c r="AV23" s="133">
        <v>702</v>
      </c>
      <c r="AW23" s="133">
        <v>412</v>
      </c>
      <c r="AX23" s="47">
        <v>299</v>
      </c>
      <c r="AY23" s="133">
        <v>670</v>
      </c>
      <c r="AZ23" s="133">
        <v>1113</v>
      </c>
      <c r="BA23" s="133">
        <v>1650</v>
      </c>
      <c r="BB23" s="155">
        <v>1820</v>
      </c>
      <c r="BC23" s="155">
        <v>419</v>
      </c>
      <c r="BD23" s="155">
        <v>397</v>
      </c>
      <c r="BE23" s="155">
        <v>710</v>
      </c>
      <c r="BF23" s="155">
        <v>541</v>
      </c>
      <c r="BG23" s="155">
        <v>580</v>
      </c>
      <c r="BH23" s="155">
        <v>305</v>
      </c>
      <c r="BI23" s="155">
        <v>632</v>
      </c>
      <c r="BJ23" s="155">
        <v>825</v>
      </c>
      <c r="BK23" s="133">
        <v>1732</v>
      </c>
      <c r="BL23" s="151">
        <v>915</v>
      </c>
      <c r="BM23" s="151">
        <v>950</v>
      </c>
      <c r="BN23" s="151">
        <v>1842</v>
      </c>
      <c r="BO23" s="151">
        <v>4816</v>
      </c>
      <c r="BP23" s="151">
        <v>1857</v>
      </c>
      <c r="BQ23" s="151">
        <v>1091</v>
      </c>
      <c r="BR23" s="151">
        <v>1758</v>
      </c>
      <c r="BS23" s="151">
        <v>2225</v>
      </c>
      <c r="BT23" s="64">
        <v>1408</v>
      </c>
      <c r="BU23" s="64">
        <v>2082</v>
      </c>
      <c r="BV23" s="155">
        <v>9169</v>
      </c>
      <c r="BW23" s="133">
        <v>81653</v>
      </c>
      <c r="BX23" s="151"/>
      <c r="BY23" s="151"/>
      <c r="BZ23" s="151"/>
      <c r="CA23" s="151"/>
      <c r="CB23" s="151"/>
      <c r="CC23" s="151"/>
      <c r="CD23" s="151"/>
      <c r="CE23" s="151"/>
      <c r="CF23" s="64"/>
      <c r="CG23" s="64"/>
    </row>
    <row r="24" spans="1:85" s="108" customFormat="1" ht="15.75" thickBot="1" x14ac:dyDescent="0.3">
      <c r="A24" s="37" t="s">
        <v>1259</v>
      </c>
      <c r="B24" s="114"/>
      <c r="C24" s="84"/>
      <c r="D24" s="84"/>
      <c r="E24" s="114"/>
      <c r="F24" s="114"/>
      <c r="G24" s="114"/>
      <c r="H24" s="114"/>
      <c r="I24" s="114"/>
      <c r="J24" s="114"/>
      <c r="K24" s="116"/>
      <c r="L24" s="79"/>
      <c r="M24" s="79"/>
      <c r="N24" s="79"/>
      <c r="O24" s="115"/>
      <c r="P24" s="37"/>
      <c r="Q24" s="37"/>
      <c r="R24" s="106"/>
      <c r="S24" s="37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>
        <v>1059</v>
      </c>
      <c r="AE24" s="133">
        <v>3526</v>
      </c>
      <c r="AF24" s="133">
        <v>11923</v>
      </c>
      <c r="AG24" s="133">
        <v>3897</v>
      </c>
      <c r="AH24" s="133">
        <v>4725</v>
      </c>
      <c r="AI24" s="133">
        <v>1763</v>
      </c>
      <c r="AJ24" s="133">
        <v>3331</v>
      </c>
      <c r="AK24" s="133">
        <v>4386</v>
      </c>
      <c r="AL24" s="133">
        <v>1922</v>
      </c>
      <c r="AM24" s="133">
        <v>10675</v>
      </c>
      <c r="AN24" s="47">
        <v>1286</v>
      </c>
      <c r="AO24" s="47">
        <v>1286</v>
      </c>
      <c r="AP24" s="47">
        <v>1216</v>
      </c>
      <c r="AQ24" s="47">
        <v>1327</v>
      </c>
      <c r="AR24" s="47">
        <v>1854</v>
      </c>
      <c r="AS24" s="133">
        <v>19653</v>
      </c>
      <c r="AT24" s="47">
        <v>7654</v>
      </c>
      <c r="AU24" s="47">
        <v>9566</v>
      </c>
      <c r="AV24" s="133">
        <v>6117</v>
      </c>
      <c r="AW24" s="133">
        <v>40539</v>
      </c>
      <c r="AX24" s="47">
        <v>32874</v>
      </c>
      <c r="AY24" s="133">
        <v>30372</v>
      </c>
      <c r="AZ24" s="133">
        <v>14035</v>
      </c>
      <c r="BA24" s="133">
        <v>47551</v>
      </c>
      <c r="BB24" s="155">
        <v>40951</v>
      </c>
      <c r="BC24" s="155">
        <v>31952</v>
      </c>
      <c r="BD24" s="155">
        <v>358023</v>
      </c>
      <c r="BE24" s="155">
        <v>148311</v>
      </c>
      <c r="BF24" s="155">
        <v>49461</v>
      </c>
      <c r="BG24" s="155">
        <v>34809</v>
      </c>
      <c r="BH24" s="155">
        <v>22521</v>
      </c>
      <c r="BI24" s="155">
        <v>32800</v>
      </c>
      <c r="BJ24" s="155">
        <v>25075</v>
      </c>
      <c r="BK24" s="133">
        <v>40978</v>
      </c>
      <c r="BL24" s="151">
        <v>40094</v>
      </c>
      <c r="BM24" s="151">
        <v>13724</v>
      </c>
      <c r="BN24" s="151">
        <v>8897</v>
      </c>
      <c r="BO24" s="151">
        <v>15228</v>
      </c>
      <c r="BP24" s="151">
        <v>23717</v>
      </c>
      <c r="BQ24" s="151">
        <v>9454</v>
      </c>
      <c r="BR24" s="151">
        <v>29871</v>
      </c>
      <c r="BS24" s="151">
        <v>22199</v>
      </c>
      <c r="BT24" s="64">
        <v>13281</v>
      </c>
      <c r="BU24" s="64">
        <v>22324</v>
      </c>
      <c r="BV24" s="155">
        <v>35116</v>
      </c>
      <c r="BW24" s="133">
        <v>16969</v>
      </c>
      <c r="BX24" s="151"/>
      <c r="BY24" s="151"/>
      <c r="BZ24" s="151"/>
      <c r="CA24" s="151"/>
      <c r="CB24" s="151"/>
      <c r="CC24" s="151"/>
      <c r="CD24" s="151"/>
      <c r="CE24" s="151"/>
      <c r="CF24" s="64"/>
      <c r="CG24" s="64"/>
    </row>
    <row r="25" spans="1:85" s="7" customFormat="1" ht="15.75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83"/>
      <c r="AH25" s="134"/>
      <c r="AI25" s="19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83"/>
      <c r="AW25" s="134"/>
      <c r="AX25" s="134"/>
      <c r="AY25" s="134"/>
      <c r="AZ25" s="134"/>
      <c r="BA25" s="134"/>
      <c r="BB25" s="134"/>
      <c r="BC25" s="134"/>
      <c r="BD25" s="484"/>
      <c r="BE25" s="134"/>
      <c r="BF25" s="134"/>
      <c r="BG25" s="134"/>
      <c r="BH25" s="183"/>
      <c r="BI25" s="134"/>
      <c r="BJ25" s="134"/>
      <c r="BK25" s="134"/>
      <c r="BL25" s="134"/>
      <c r="BM25" s="134"/>
      <c r="BN25" s="134"/>
      <c r="BO25" s="134"/>
      <c r="BP25" s="484"/>
      <c r="BQ25" s="134"/>
      <c r="BR25" s="134"/>
      <c r="BS25" s="134"/>
      <c r="BT25" s="751"/>
      <c r="BU25" s="751"/>
      <c r="BV25" s="134"/>
      <c r="BW25" s="134"/>
      <c r="BX25" s="134"/>
      <c r="BY25" s="134"/>
      <c r="BZ25" s="134"/>
      <c r="CA25" s="134"/>
      <c r="CB25" s="484"/>
      <c r="CC25" s="134"/>
      <c r="CD25" s="134"/>
      <c r="CE25" s="134"/>
      <c r="CF25" s="751"/>
      <c r="CG25" s="751"/>
    </row>
    <row r="26" spans="1:85" x14ac:dyDescent="0.25">
      <c r="A26" s="59" t="s">
        <v>1082</v>
      </c>
      <c r="B26" s="103">
        <f>SUM(B27:B39)</f>
        <v>5911</v>
      </c>
      <c r="C26" s="103">
        <f t="shared" ref="C26:I26" si="9">SUM(C27:C39)</f>
        <v>7174</v>
      </c>
      <c r="D26" s="103">
        <f t="shared" si="9"/>
        <v>7530</v>
      </c>
      <c r="E26" s="103">
        <f t="shared" si="9"/>
        <v>7774</v>
      </c>
      <c r="F26" s="103">
        <f t="shared" si="9"/>
        <v>8469</v>
      </c>
      <c r="G26" s="103">
        <f t="shared" si="9"/>
        <v>8957</v>
      </c>
      <c r="H26" s="103">
        <f t="shared" si="9"/>
        <v>10618</v>
      </c>
      <c r="I26" s="103">
        <f t="shared" si="9"/>
        <v>11557</v>
      </c>
      <c r="J26" s="103">
        <f t="shared" ref="J26:R26" si="10">SUM(J27:J39)</f>
        <v>13590</v>
      </c>
      <c r="K26" s="103">
        <f t="shared" si="10"/>
        <v>21768</v>
      </c>
      <c r="L26" s="103">
        <f t="shared" si="10"/>
        <v>18812</v>
      </c>
      <c r="M26" s="103">
        <f t="shared" si="10"/>
        <v>23569</v>
      </c>
      <c r="N26" s="103">
        <f t="shared" si="10"/>
        <v>27249</v>
      </c>
      <c r="O26" s="103">
        <f t="shared" si="10"/>
        <v>23387</v>
      </c>
      <c r="P26" s="103">
        <f t="shared" si="10"/>
        <v>17202</v>
      </c>
      <c r="Q26" s="103">
        <f t="shared" si="10"/>
        <v>51477</v>
      </c>
      <c r="R26" s="103">
        <f t="shared" si="10"/>
        <v>94472</v>
      </c>
      <c r="S26" s="103">
        <f t="shared" ref="S26:T26" si="11">SUM(S27:S39)</f>
        <v>118743</v>
      </c>
      <c r="T26" s="103">
        <f t="shared" si="11"/>
        <v>232718</v>
      </c>
      <c r="U26" s="103">
        <f t="shared" ref="U26:Y26" si="12">SUM(U27:U39)</f>
        <v>234885</v>
      </c>
      <c r="V26" s="103">
        <f t="shared" si="12"/>
        <v>205516</v>
      </c>
      <c r="W26" s="103">
        <f t="shared" si="12"/>
        <v>379363</v>
      </c>
      <c r="X26" s="103">
        <f t="shared" si="12"/>
        <v>311670</v>
      </c>
      <c r="Y26" s="103">
        <f t="shared" si="12"/>
        <v>306678</v>
      </c>
      <c r="Z26" s="103">
        <f t="shared" ref="Z26:AC26" si="13">SUM(Z27:Z39)</f>
        <v>193188</v>
      </c>
      <c r="AA26" s="103">
        <f t="shared" si="13"/>
        <v>207195</v>
      </c>
      <c r="AB26" s="103">
        <f t="shared" si="13"/>
        <v>202321</v>
      </c>
      <c r="AC26" s="103">
        <f t="shared" si="13"/>
        <v>182184</v>
      </c>
      <c r="AD26" s="103">
        <f t="shared" ref="AD26:AF26" si="14">SUM(AD27:AD39)</f>
        <v>219740</v>
      </c>
      <c r="AE26" s="103">
        <f t="shared" si="14"/>
        <v>396564</v>
      </c>
      <c r="AF26" s="103">
        <f t="shared" si="14"/>
        <v>1815637</v>
      </c>
      <c r="AG26" s="103">
        <f t="shared" ref="AG26:BI26" si="15">SUM(AG27:AG39)</f>
        <v>633373</v>
      </c>
      <c r="AH26" s="103">
        <f t="shared" si="15"/>
        <v>1119891</v>
      </c>
      <c r="AI26" s="103">
        <f t="shared" si="15"/>
        <v>683394</v>
      </c>
      <c r="AJ26" s="103">
        <f t="shared" si="15"/>
        <v>539111</v>
      </c>
      <c r="AK26" s="103">
        <f t="shared" si="15"/>
        <v>483261</v>
      </c>
      <c r="AL26" s="72">
        <f t="shared" si="15"/>
        <v>314753</v>
      </c>
      <c r="AM26" s="72">
        <f t="shared" si="15"/>
        <v>546950</v>
      </c>
      <c r="AN26" s="72">
        <f t="shared" si="15"/>
        <v>440685</v>
      </c>
      <c r="AO26" s="72">
        <f t="shared" si="15"/>
        <v>449405</v>
      </c>
      <c r="AP26" s="72">
        <f t="shared" si="15"/>
        <v>801015</v>
      </c>
      <c r="AQ26" s="72">
        <f t="shared" si="15"/>
        <v>750803</v>
      </c>
      <c r="AR26" s="72">
        <f t="shared" si="15"/>
        <v>2427096</v>
      </c>
      <c r="AS26" s="72">
        <f t="shared" si="15"/>
        <v>1487671</v>
      </c>
      <c r="AT26" s="72">
        <f t="shared" si="15"/>
        <v>4253037</v>
      </c>
      <c r="AU26" s="72">
        <f t="shared" si="15"/>
        <v>3174532</v>
      </c>
      <c r="AV26" s="72">
        <f t="shared" si="15"/>
        <v>3260596</v>
      </c>
      <c r="AW26" s="72">
        <f t="shared" si="15"/>
        <v>3751767</v>
      </c>
      <c r="AX26" s="72">
        <f t="shared" si="15"/>
        <v>3221179</v>
      </c>
      <c r="AY26" s="72">
        <f t="shared" si="15"/>
        <v>4067462</v>
      </c>
      <c r="AZ26" s="72">
        <f t="shared" si="15"/>
        <v>3324304</v>
      </c>
      <c r="BA26" s="72">
        <f t="shared" si="15"/>
        <v>1569291</v>
      </c>
      <c r="BB26" s="72">
        <f t="shared" si="15"/>
        <v>1394282</v>
      </c>
      <c r="BC26" s="72">
        <f t="shared" si="15"/>
        <v>1328029</v>
      </c>
      <c r="BD26" s="152">
        <f t="shared" si="15"/>
        <v>2126332</v>
      </c>
      <c r="BE26" s="72">
        <f t="shared" si="15"/>
        <v>1675398</v>
      </c>
      <c r="BF26" s="72">
        <f t="shared" si="15"/>
        <v>2416721</v>
      </c>
      <c r="BG26" s="72">
        <f t="shared" si="15"/>
        <v>3418686</v>
      </c>
      <c r="BH26" s="72">
        <f t="shared" si="15"/>
        <v>3273316</v>
      </c>
      <c r="BI26" s="72">
        <f t="shared" si="15"/>
        <v>3994904</v>
      </c>
      <c r="BJ26" s="72">
        <f t="shared" ref="BJ26:BS26" si="16">SUM(BJ27:BJ39)</f>
        <v>2160220</v>
      </c>
      <c r="BK26" s="72">
        <f t="shared" si="16"/>
        <v>1679824</v>
      </c>
      <c r="BL26" s="72">
        <f t="shared" si="16"/>
        <v>2216325</v>
      </c>
      <c r="BM26" s="72">
        <f t="shared" si="16"/>
        <v>2203682</v>
      </c>
      <c r="BN26" s="72">
        <f t="shared" si="16"/>
        <v>1732505</v>
      </c>
      <c r="BO26" s="72">
        <f t="shared" si="16"/>
        <v>4110705</v>
      </c>
      <c r="BP26" s="152">
        <f t="shared" si="16"/>
        <v>2822097</v>
      </c>
      <c r="BQ26" s="72">
        <f t="shared" si="16"/>
        <v>2839269</v>
      </c>
      <c r="BR26" s="72">
        <f t="shared" si="16"/>
        <v>3666353</v>
      </c>
      <c r="BS26" s="72">
        <f t="shared" si="16"/>
        <v>2989845</v>
      </c>
      <c r="BT26" s="126">
        <v>2347304</v>
      </c>
      <c r="BU26" s="126">
        <v>2338664</v>
      </c>
      <c r="BV26" s="72">
        <f t="shared" ref="BV26:CE26" si="17">SUM(BV27:BV39)</f>
        <v>2464474</v>
      </c>
      <c r="BW26" s="72">
        <f t="shared" si="17"/>
        <v>3683868</v>
      </c>
      <c r="BX26" s="72">
        <f t="shared" si="17"/>
        <v>0</v>
      </c>
      <c r="BY26" s="72">
        <f t="shared" si="17"/>
        <v>0</v>
      </c>
      <c r="BZ26" s="72">
        <f t="shared" si="17"/>
        <v>0</v>
      </c>
      <c r="CA26" s="72">
        <f t="shared" si="17"/>
        <v>0</v>
      </c>
      <c r="CB26" s="152">
        <f t="shared" si="17"/>
        <v>0</v>
      </c>
      <c r="CC26" s="72">
        <f t="shared" si="17"/>
        <v>0</v>
      </c>
      <c r="CD26" s="72">
        <f t="shared" si="17"/>
        <v>0</v>
      </c>
      <c r="CE26" s="72">
        <f t="shared" si="17"/>
        <v>0</v>
      </c>
      <c r="CF26" s="126"/>
      <c r="CG26" s="126"/>
    </row>
    <row r="27" spans="1:85" x14ac:dyDescent="0.25">
      <c r="A27" s="37" t="s">
        <v>1286</v>
      </c>
      <c r="B27" s="106">
        <v>1634</v>
      </c>
      <c r="C27" s="106">
        <v>2003</v>
      </c>
      <c r="D27" s="106">
        <v>1839</v>
      </c>
      <c r="E27" s="106">
        <v>1993</v>
      </c>
      <c r="F27" s="106">
        <v>2217</v>
      </c>
      <c r="G27" s="106">
        <v>1822</v>
      </c>
      <c r="H27" s="106">
        <v>2182</v>
      </c>
      <c r="I27" s="106">
        <v>3063</v>
      </c>
      <c r="J27" s="106">
        <v>2436</v>
      </c>
      <c r="K27" s="105">
        <v>4535</v>
      </c>
      <c r="L27" s="47">
        <v>2649</v>
      </c>
      <c r="M27" s="47">
        <v>4156</v>
      </c>
      <c r="N27" s="47">
        <v>7861</v>
      </c>
      <c r="O27" s="105">
        <v>3743</v>
      </c>
      <c r="P27" s="37">
        <v>2906</v>
      </c>
      <c r="Q27" s="37">
        <v>5582</v>
      </c>
      <c r="R27" s="106">
        <v>20754</v>
      </c>
      <c r="S27" s="106">
        <v>26402</v>
      </c>
      <c r="T27" s="133">
        <v>41336</v>
      </c>
      <c r="U27" s="133">
        <v>70288</v>
      </c>
      <c r="V27" s="133">
        <v>48668</v>
      </c>
      <c r="W27" s="133">
        <v>105050</v>
      </c>
      <c r="X27" s="133">
        <v>40768</v>
      </c>
      <c r="Y27" s="133">
        <v>44225</v>
      </c>
      <c r="Z27" s="133">
        <v>28209</v>
      </c>
      <c r="AA27" s="133">
        <v>56347</v>
      </c>
      <c r="AB27" s="133">
        <v>64864</v>
      </c>
      <c r="AC27" s="133">
        <v>37175</v>
      </c>
      <c r="AD27" s="133">
        <v>28951</v>
      </c>
      <c r="AE27" s="133">
        <v>87442</v>
      </c>
      <c r="AF27" s="133">
        <v>392460</v>
      </c>
      <c r="AG27" s="133">
        <v>108887</v>
      </c>
      <c r="AH27" s="133">
        <v>291961</v>
      </c>
      <c r="AI27" s="133">
        <v>172672</v>
      </c>
      <c r="AJ27" s="133">
        <v>72457</v>
      </c>
      <c r="AK27" s="133">
        <v>77999</v>
      </c>
      <c r="AL27" s="133">
        <v>61330</v>
      </c>
      <c r="AM27" s="133">
        <v>98753</v>
      </c>
      <c r="AN27" s="47">
        <v>59642</v>
      </c>
      <c r="AO27" s="47">
        <v>59642</v>
      </c>
      <c r="AP27" s="47">
        <v>162904</v>
      </c>
      <c r="AQ27" s="47">
        <v>107784</v>
      </c>
      <c r="AR27" s="47">
        <v>727050</v>
      </c>
      <c r="AS27" s="133">
        <v>120169</v>
      </c>
      <c r="AT27" s="47">
        <v>629981</v>
      </c>
      <c r="AU27" s="47">
        <v>300574</v>
      </c>
      <c r="AV27" s="133">
        <v>233948</v>
      </c>
      <c r="AW27" s="133">
        <v>274289</v>
      </c>
      <c r="AX27" s="47">
        <v>244931</v>
      </c>
      <c r="AY27" s="133">
        <v>270293</v>
      </c>
      <c r="AZ27" s="133">
        <v>110231</v>
      </c>
      <c r="BA27" s="133">
        <v>88424</v>
      </c>
      <c r="BB27" s="155">
        <v>73905</v>
      </c>
      <c r="BC27" s="155">
        <v>118752</v>
      </c>
      <c r="BD27" s="155">
        <v>133433</v>
      </c>
      <c r="BE27" s="155">
        <v>138053</v>
      </c>
      <c r="BF27" s="155">
        <v>302406</v>
      </c>
      <c r="BG27" s="155">
        <v>302140</v>
      </c>
      <c r="BH27" s="155">
        <v>265585</v>
      </c>
      <c r="BI27" s="155">
        <v>166858</v>
      </c>
      <c r="BJ27" s="155">
        <v>159163</v>
      </c>
      <c r="BK27" s="133">
        <v>202546</v>
      </c>
      <c r="BL27" s="151">
        <v>135624</v>
      </c>
      <c r="BM27" s="151">
        <v>843844</v>
      </c>
      <c r="BN27" s="151">
        <v>324495</v>
      </c>
      <c r="BO27" s="151">
        <v>146131</v>
      </c>
      <c r="BP27" s="151">
        <v>167126</v>
      </c>
      <c r="BQ27" s="151">
        <v>68696</v>
      </c>
      <c r="BR27" s="151">
        <v>72833</v>
      </c>
      <c r="BS27" s="151">
        <v>360795</v>
      </c>
      <c r="BT27" s="64">
        <v>128892</v>
      </c>
      <c r="BU27" s="64">
        <v>203033</v>
      </c>
      <c r="BV27" s="155">
        <v>200442</v>
      </c>
      <c r="BW27" s="133">
        <v>238126</v>
      </c>
      <c r="BX27" s="151"/>
      <c r="BY27" s="151"/>
      <c r="BZ27" s="151"/>
      <c r="CA27" s="151"/>
      <c r="CB27" s="151"/>
      <c r="CC27" s="151"/>
      <c r="CD27" s="151"/>
      <c r="CE27" s="151"/>
      <c r="CF27" s="64"/>
      <c r="CG27" s="64"/>
    </row>
    <row r="28" spans="1:85" s="108" customFormat="1" x14ac:dyDescent="0.25">
      <c r="A28" s="37" t="s">
        <v>1252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5"/>
      <c r="L28" s="47"/>
      <c r="M28" s="47"/>
      <c r="N28" s="47"/>
      <c r="O28" s="105"/>
      <c r="P28" s="37"/>
      <c r="Q28" s="37"/>
      <c r="R28" s="106"/>
      <c r="S28" s="106"/>
      <c r="T28" s="133"/>
      <c r="U28" s="133"/>
      <c r="V28" s="133"/>
      <c r="W28" s="133"/>
      <c r="X28" s="133"/>
      <c r="Y28" s="133"/>
      <c r="Z28" s="133"/>
      <c r="AA28" s="133"/>
      <c r="AB28" s="133"/>
      <c r="AC28" s="133">
        <v>9602</v>
      </c>
      <c r="AD28" s="133">
        <v>5604</v>
      </c>
      <c r="AE28" s="133">
        <v>7352</v>
      </c>
      <c r="AF28" s="133">
        <v>948994</v>
      </c>
      <c r="AG28" s="133">
        <v>86937</v>
      </c>
      <c r="AH28" s="133">
        <v>84016</v>
      </c>
      <c r="AI28" s="133">
        <v>25873</v>
      </c>
      <c r="AJ28" s="133">
        <v>53572</v>
      </c>
      <c r="AK28" s="133">
        <v>80941</v>
      </c>
      <c r="AL28" s="133">
        <v>17307</v>
      </c>
      <c r="AM28" s="133">
        <v>53139</v>
      </c>
      <c r="AN28" s="47">
        <v>19010</v>
      </c>
      <c r="AO28" s="47">
        <v>19010</v>
      </c>
      <c r="AP28" s="47">
        <v>234321</v>
      </c>
      <c r="AQ28" s="47">
        <v>189848</v>
      </c>
      <c r="AR28" s="47">
        <v>922008</v>
      </c>
      <c r="AS28" s="133">
        <v>269923</v>
      </c>
      <c r="AT28" s="47">
        <v>1383382</v>
      </c>
      <c r="AU28" s="47">
        <v>1908418</v>
      </c>
      <c r="AV28" s="133">
        <v>1734364</v>
      </c>
      <c r="AW28" s="133">
        <v>2291721</v>
      </c>
      <c r="AX28" s="47">
        <v>1247479</v>
      </c>
      <c r="AY28" s="133">
        <v>2978287</v>
      </c>
      <c r="AZ28" s="133">
        <v>2542349</v>
      </c>
      <c r="BA28" s="133">
        <v>801264</v>
      </c>
      <c r="BB28" s="155">
        <v>685756</v>
      </c>
      <c r="BC28" s="155">
        <v>401239</v>
      </c>
      <c r="BD28" s="155">
        <v>688317</v>
      </c>
      <c r="BE28" s="155">
        <v>264652</v>
      </c>
      <c r="BF28" s="155">
        <v>858561</v>
      </c>
      <c r="BG28" s="155">
        <v>961971</v>
      </c>
      <c r="BH28" s="155">
        <v>465698</v>
      </c>
      <c r="BI28" s="155">
        <v>1950804</v>
      </c>
      <c r="BJ28" s="155">
        <v>360159</v>
      </c>
      <c r="BK28" s="133">
        <v>354331</v>
      </c>
      <c r="BL28" s="151">
        <v>381619</v>
      </c>
      <c r="BM28" s="151">
        <v>290601</v>
      </c>
      <c r="BN28" s="155">
        <v>420830</v>
      </c>
      <c r="BO28" s="151">
        <v>2181743</v>
      </c>
      <c r="BP28" s="151">
        <v>788354</v>
      </c>
      <c r="BQ28" s="151">
        <v>1188426</v>
      </c>
      <c r="BR28" s="151">
        <v>680426</v>
      </c>
      <c r="BS28" s="151">
        <v>783508</v>
      </c>
      <c r="BT28" s="64">
        <v>486416</v>
      </c>
      <c r="BU28" s="64">
        <v>596571</v>
      </c>
      <c r="BV28" s="155">
        <v>503873</v>
      </c>
      <c r="BW28" s="133">
        <v>1810528</v>
      </c>
      <c r="BX28" s="151"/>
      <c r="BY28" s="151"/>
      <c r="BZ28" s="155"/>
      <c r="CA28" s="151"/>
      <c r="CB28" s="151"/>
      <c r="CC28" s="151"/>
      <c r="CD28" s="151"/>
      <c r="CE28" s="151"/>
      <c r="CF28" s="64"/>
      <c r="CG28" s="64"/>
    </row>
    <row r="29" spans="1:85" x14ac:dyDescent="0.25">
      <c r="A29" s="37" t="s">
        <v>1416</v>
      </c>
      <c r="B29" s="106">
        <v>862</v>
      </c>
      <c r="C29" s="106">
        <v>909</v>
      </c>
      <c r="D29" s="106">
        <v>968</v>
      </c>
      <c r="E29" s="106">
        <v>857</v>
      </c>
      <c r="F29" s="106">
        <v>977</v>
      </c>
      <c r="G29" s="106">
        <v>1120</v>
      </c>
      <c r="H29" s="106">
        <v>1217</v>
      </c>
      <c r="I29" s="106">
        <v>1140</v>
      </c>
      <c r="J29" s="106">
        <v>1183</v>
      </c>
      <c r="K29" s="105">
        <v>1205</v>
      </c>
      <c r="L29" s="47">
        <v>1149</v>
      </c>
      <c r="M29" s="47">
        <v>2173</v>
      </c>
      <c r="N29" s="47">
        <v>1969</v>
      </c>
      <c r="O29" s="37">
        <v>1851</v>
      </c>
      <c r="P29" s="37">
        <v>1445</v>
      </c>
      <c r="Q29" s="37">
        <v>6546</v>
      </c>
      <c r="R29" s="106">
        <v>3599</v>
      </c>
      <c r="S29" s="106">
        <v>3378</v>
      </c>
      <c r="T29" s="133">
        <v>12441</v>
      </c>
      <c r="U29" s="133">
        <v>8119</v>
      </c>
      <c r="V29" s="133">
        <v>5166</v>
      </c>
      <c r="W29" s="133">
        <v>9026</v>
      </c>
      <c r="X29" s="133">
        <v>10836</v>
      </c>
      <c r="Y29" s="133">
        <v>48163</v>
      </c>
      <c r="Z29" s="133">
        <v>10848</v>
      </c>
      <c r="AA29" s="133">
        <v>9873</v>
      </c>
      <c r="AB29" s="133">
        <v>10686</v>
      </c>
      <c r="AC29" s="133">
        <v>9629</v>
      </c>
      <c r="AD29" s="133">
        <v>17131</v>
      </c>
      <c r="AE29" s="133">
        <v>24640</v>
      </c>
      <c r="AF29" s="133">
        <v>31855</v>
      </c>
      <c r="AG29" s="133">
        <v>31390</v>
      </c>
      <c r="AH29" s="133">
        <v>44178</v>
      </c>
      <c r="AI29" s="133">
        <v>30009</v>
      </c>
      <c r="AJ29" s="133">
        <v>34311</v>
      </c>
      <c r="AK29" s="133">
        <v>17239</v>
      </c>
      <c r="AL29" s="133">
        <v>14533</v>
      </c>
      <c r="AM29" s="133">
        <v>19835</v>
      </c>
      <c r="AN29" s="47">
        <v>28634</v>
      </c>
      <c r="AO29" s="47">
        <v>28634</v>
      </c>
      <c r="AP29" s="47">
        <v>26698</v>
      </c>
      <c r="AQ29" s="47">
        <v>49516</v>
      </c>
      <c r="AR29" s="47">
        <v>55804</v>
      </c>
      <c r="AS29" s="133">
        <v>43886</v>
      </c>
      <c r="AT29" s="47">
        <v>59753</v>
      </c>
      <c r="AU29" s="47">
        <v>82892</v>
      </c>
      <c r="AV29" s="133">
        <v>56564</v>
      </c>
      <c r="AW29" s="133">
        <v>90769</v>
      </c>
      <c r="AX29" s="47">
        <v>97679</v>
      </c>
      <c r="AY29" s="133">
        <v>49490</v>
      </c>
      <c r="AZ29" s="133">
        <v>41540</v>
      </c>
      <c r="BA29" s="133">
        <v>77782</v>
      </c>
      <c r="BB29" s="155">
        <v>52254</v>
      </c>
      <c r="BC29" s="155">
        <v>81663</v>
      </c>
      <c r="BD29" s="155">
        <v>87772</v>
      </c>
      <c r="BE29" s="155">
        <v>110232</v>
      </c>
      <c r="BF29" s="155">
        <v>64481</v>
      </c>
      <c r="BG29" s="155">
        <v>294967</v>
      </c>
      <c r="BH29" s="155">
        <v>1366061</v>
      </c>
      <c r="BI29" s="155">
        <v>384198</v>
      </c>
      <c r="BJ29" s="155">
        <v>136443</v>
      </c>
      <c r="BK29" s="133">
        <v>146925</v>
      </c>
      <c r="BL29" s="151">
        <v>490684</v>
      </c>
      <c r="BM29" s="151">
        <v>136681</v>
      </c>
      <c r="BN29" s="151">
        <v>233420</v>
      </c>
      <c r="BO29" s="151">
        <v>288153</v>
      </c>
      <c r="BP29" s="151">
        <v>117003</v>
      </c>
      <c r="BQ29" s="151">
        <v>131823</v>
      </c>
      <c r="BR29" s="151">
        <v>690719</v>
      </c>
      <c r="BS29" s="151">
        <v>187448</v>
      </c>
      <c r="BT29" s="64">
        <v>240843</v>
      </c>
      <c r="BU29" s="64">
        <v>158336</v>
      </c>
      <c r="BV29" s="155">
        <v>89318</v>
      </c>
      <c r="BW29" s="133">
        <v>172251</v>
      </c>
      <c r="BX29" s="151"/>
      <c r="BY29" s="151"/>
      <c r="BZ29" s="151"/>
      <c r="CA29" s="151"/>
      <c r="CB29" s="151"/>
      <c r="CC29" s="151"/>
      <c r="CD29" s="151"/>
      <c r="CE29" s="151"/>
      <c r="CF29" s="64"/>
      <c r="CG29" s="64"/>
    </row>
    <row r="30" spans="1:85" x14ac:dyDescent="0.25">
      <c r="A30" s="37" t="s">
        <v>1418</v>
      </c>
      <c r="B30" s="106">
        <v>482</v>
      </c>
      <c r="C30" s="106">
        <v>483</v>
      </c>
      <c r="D30" s="106">
        <v>662</v>
      </c>
      <c r="E30" s="106">
        <v>518</v>
      </c>
      <c r="F30" s="106">
        <v>825</v>
      </c>
      <c r="G30" s="106">
        <v>1000</v>
      </c>
      <c r="H30" s="106">
        <v>1069</v>
      </c>
      <c r="I30" s="106">
        <v>1118</v>
      </c>
      <c r="J30" s="106">
        <v>1799</v>
      </c>
      <c r="K30" s="105">
        <v>5474</v>
      </c>
      <c r="L30" s="47">
        <v>5332</v>
      </c>
      <c r="M30" s="47">
        <v>5735</v>
      </c>
      <c r="N30" s="47">
        <v>5891</v>
      </c>
      <c r="O30" s="37">
        <v>5866</v>
      </c>
      <c r="P30" s="37">
        <v>4347</v>
      </c>
      <c r="Q30" s="37">
        <v>8392</v>
      </c>
      <c r="R30" s="106">
        <v>10186</v>
      </c>
      <c r="S30" s="106">
        <v>13305</v>
      </c>
      <c r="T30" s="133">
        <v>34770</v>
      </c>
      <c r="U30" s="133">
        <v>27088</v>
      </c>
      <c r="V30" s="133">
        <v>30575</v>
      </c>
      <c r="W30" s="133">
        <v>59004</v>
      </c>
      <c r="X30" s="133">
        <v>44886</v>
      </c>
      <c r="Y30" s="133">
        <v>31389</v>
      </c>
      <c r="Z30" s="133">
        <v>33836</v>
      </c>
      <c r="AA30" s="133">
        <v>21729</v>
      </c>
      <c r="AB30" s="133">
        <v>15318</v>
      </c>
      <c r="AC30" s="133">
        <v>16448</v>
      </c>
      <c r="AD30" s="133">
        <v>22887</v>
      </c>
      <c r="AE30" s="133">
        <v>36419</v>
      </c>
      <c r="AF30" s="133">
        <v>52323</v>
      </c>
      <c r="AG30" s="133">
        <v>47163</v>
      </c>
      <c r="AH30" s="133">
        <v>20358</v>
      </c>
      <c r="AI30" s="133">
        <v>41083</v>
      </c>
      <c r="AJ30" s="133">
        <v>29798</v>
      </c>
      <c r="AK30" s="133">
        <v>27733</v>
      </c>
      <c r="AL30" s="133">
        <v>22209</v>
      </c>
      <c r="AM30" s="133">
        <v>22830</v>
      </c>
      <c r="AN30" s="47">
        <v>10123</v>
      </c>
      <c r="AO30" s="47">
        <v>10123</v>
      </c>
      <c r="AP30" s="47">
        <v>13900</v>
      </c>
      <c r="AQ30" s="47">
        <v>32512</v>
      </c>
      <c r="AR30" s="47">
        <v>23589</v>
      </c>
      <c r="AS30" s="133">
        <v>447526</v>
      </c>
      <c r="AT30" s="47">
        <v>20622</v>
      </c>
      <c r="AU30" s="47">
        <v>143993</v>
      </c>
      <c r="AV30" s="133">
        <v>100713</v>
      </c>
      <c r="AW30" s="133">
        <v>75236</v>
      </c>
      <c r="AX30" s="47">
        <v>154736</v>
      </c>
      <c r="AY30" s="133">
        <v>285975</v>
      </c>
      <c r="AZ30" s="133">
        <v>157809</v>
      </c>
      <c r="BA30" s="133">
        <v>81038</v>
      </c>
      <c r="BB30" s="155">
        <v>70181</v>
      </c>
      <c r="BC30" s="155">
        <v>180058</v>
      </c>
      <c r="BD30" s="155">
        <v>249615</v>
      </c>
      <c r="BE30" s="155">
        <v>23870</v>
      </c>
      <c r="BF30" s="155">
        <v>110240</v>
      </c>
      <c r="BG30" s="155">
        <v>217968</v>
      </c>
      <c r="BH30" s="155">
        <v>204997</v>
      </c>
      <c r="BI30" s="155">
        <v>232547</v>
      </c>
      <c r="BJ30" s="155">
        <v>216592</v>
      </c>
      <c r="BK30" s="133">
        <v>133328</v>
      </c>
      <c r="BL30" s="151">
        <v>124643</v>
      </c>
      <c r="BM30" s="151">
        <v>96101</v>
      </c>
      <c r="BN30" s="151">
        <v>120980</v>
      </c>
      <c r="BO30" s="151">
        <v>226971</v>
      </c>
      <c r="BP30" s="151">
        <v>309646</v>
      </c>
      <c r="BQ30" s="151">
        <v>232172</v>
      </c>
      <c r="BR30" s="151">
        <v>236016</v>
      </c>
      <c r="BS30" s="151">
        <v>266341</v>
      </c>
      <c r="BT30" s="64">
        <v>212767</v>
      </c>
      <c r="BU30" s="64">
        <v>206179</v>
      </c>
      <c r="BV30" s="155">
        <v>272392</v>
      </c>
      <c r="BW30" s="133">
        <v>268372</v>
      </c>
      <c r="BX30" s="151"/>
      <c r="BY30" s="151"/>
      <c r="BZ30" s="151"/>
      <c r="CA30" s="151"/>
      <c r="CB30" s="151"/>
      <c r="CC30" s="151"/>
      <c r="CD30" s="151"/>
      <c r="CE30" s="151"/>
      <c r="CF30" s="64"/>
      <c r="CG30" s="64"/>
    </row>
    <row r="31" spans="1:85" x14ac:dyDescent="0.25">
      <c r="A31" s="37" t="s">
        <v>1420</v>
      </c>
      <c r="B31" s="106">
        <v>983</v>
      </c>
      <c r="C31" s="106">
        <v>1059</v>
      </c>
      <c r="D31" s="106">
        <v>950</v>
      </c>
      <c r="E31" s="106">
        <v>1078</v>
      </c>
      <c r="F31" s="106">
        <v>1089</v>
      </c>
      <c r="G31" s="106">
        <v>944</v>
      </c>
      <c r="H31" s="106">
        <v>1321</v>
      </c>
      <c r="I31" s="106">
        <v>1378</v>
      </c>
      <c r="J31" s="106">
        <v>1766</v>
      </c>
      <c r="K31" s="105">
        <v>1421</v>
      </c>
      <c r="L31" s="47">
        <v>1577</v>
      </c>
      <c r="M31" s="47">
        <v>1965</v>
      </c>
      <c r="N31" s="47">
        <v>1838</v>
      </c>
      <c r="O31" s="105">
        <v>1621</v>
      </c>
      <c r="P31" s="37">
        <v>1054</v>
      </c>
      <c r="Q31" s="37">
        <v>2396</v>
      </c>
      <c r="R31" s="106">
        <v>7040</v>
      </c>
      <c r="S31" s="106">
        <v>5738</v>
      </c>
      <c r="T31" s="133">
        <v>14616</v>
      </c>
      <c r="U31" s="133">
        <v>24168</v>
      </c>
      <c r="V31" s="133">
        <v>18434</v>
      </c>
      <c r="W31" s="133">
        <v>18886</v>
      </c>
      <c r="X31" s="133">
        <v>22652</v>
      </c>
      <c r="Y31" s="133">
        <v>12197</v>
      </c>
      <c r="Z31" s="133">
        <v>15169</v>
      </c>
      <c r="AA31" s="133">
        <v>9432</v>
      </c>
      <c r="AB31" s="133">
        <v>17836</v>
      </c>
      <c r="AC31" s="133">
        <v>9724</v>
      </c>
      <c r="AD31" s="133">
        <v>15110</v>
      </c>
      <c r="AE31" s="133">
        <v>18175</v>
      </c>
      <c r="AF31" s="133">
        <v>31851</v>
      </c>
      <c r="AG31" s="133">
        <v>19647</v>
      </c>
      <c r="AH31" s="133">
        <v>48484</v>
      </c>
      <c r="AI31" s="133">
        <v>32237</v>
      </c>
      <c r="AJ31" s="133">
        <v>31409</v>
      </c>
      <c r="AK31" s="133">
        <v>18575</v>
      </c>
      <c r="AL31" s="133">
        <v>13023</v>
      </c>
      <c r="AM31" s="133">
        <v>21990</v>
      </c>
      <c r="AN31" s="47">
        <v>24005</v>
      </c>
      <c r="AO31" s="47">
        <v>24005</v>
      </c>
      <c r="AP31" s="47">
        <v>24648</v>
      </c>
      <c r="AQ31" s="47">
        <v>21982</v>
      </c>
      <c r="AR31" s="47">
        <v>9400</v>
      </c>
      <c r="AS31" s="133">
        <v>34322</v>
      </c>
      <c r="AT31" s="47">
        <v>1544473</v>
      </c>
      <c r="AU31" s="47">
        <v>216690</v>
      </c>
      <c r="AV31" s="133">
        <v>227593</v>
      </c>
      <c r="AW31" s="133">
        <v>39787</v>
      </c>
      <c r="AX31" s="47">
        <v>870134</v>
      </c>
      <c r="AY31" s="133">
        <v>49336</v>
      </c>
      <c r="AZ31" s="133">
        <v>90063</v>
      </c>
      <c r="BA31" s="133">
        <v>36401</v>
      </c>
      <c r="BB31" s="155">
        <v>46951</v>
      </c>
      <c r="BC31" s="155">
        <v>90294</v>
      </c>
      <c r="BD31" s="155">
        <v>199422</v>
      </c>
      <c r="BE31" s="155">
        <v>316390</v>
      </c>
      <c r="BF31" s="155">
        <v>128829</v>
      </c>
      <c r="BG31" s="155">
        <v>117413</v>
      </c>
      <c r="BH31" s="155">
        <v>80883</v>
      </c>
      <c r="BI31" s="155">
        <v>42189</v>
      </c>
      <c r="BJ31" s="155">
        <v>144623</v>
      </c>
      <c r="BK31" s="133">
        <v>94366</v>
      </c>
      <c r="BL31" s="151">
        <v>26775</v>
      </c>
      <c r="BM31" s="151">
        <v>44146</v>
      </c>
      <c r="BN31" s="151">
        <v>28819</v>
      </c>
      <c r="BO31" s="151">
        <v>102682</v>
      </c>
      <c r="BP31" s="151">
        <v>65027</v>
      </c>
      <c r="BQ31" s="151">
        <v>212675</v>
      </c>
      <c r="BR31" s="151">
        <v>127302</v>
      </c>
      <c r="BS31" s="151">
        <v>99377</v>
      </c>
      <c r="BT31" s="64">
        <v>149034</v>
      </c>
      <c r="BU31" s="64">
        <v>72080</v>
      </c>
      <c r="BV31" s="155">
        <v>91072</v>
      </c>
      <c r="BW31" s="133">
        <v>52733</v>
      </c>
      <c r="BX31" s="151"/>
      <c r="BY31" s="151"/>
      <c r="BZ31" s="151"/>
      <c r="CA31" s="151"/>
      <c r="CB31" s="151"/>
      <c r="CC31" s="151"/>
      <c r="CD31" s="151"/>
      <c r="CE31" s="151"/>
      <c r="CF31" s="64"/>
      <c r="CG31" s="64"/>
    </row>
    <row r="32" spans="1:85" x14ac:dyDescent="0.25">
      <c r="A32" s="37" t="s">
        <v>1421</v>
      </c>
      <c r="B32" s="106">
        <v>167</v>
      </c>
      <c r="C32" s="106">
        <v>231</v>
      </c>
      <c r="D32" s="106">
        <v>237</v>
      </c>
      <c r="E32" s="106">
        <v>212</v>
      </c>
      <c r="F32" s="106">
        <v>142</v>
      </c>
      <c r="G32" s="106">
        <v>313</v>
      </c>
      <c r="H32" s="106">
        <v>287</v>
      </c>
      <c r="I32" s="106">
        <v>304</v>
      </c>
      <c r="J32" s="106">
        <v>425</v>
      </c>
      <c r="K32" s="105">
        <v>652</v>
      </c>
      <c r="L32" s="47">
        <v>277</v>
      </c>
      <c r="M32" s="47">
        <v>107</v>
      </c>
      <c r="N32" s="47">
        <v>369</v>
      </c>
      <c r="O32" s="37">
        <v>457</v>
      </c>
      <c r="P32" s="37">
        <v>99</v>
      </c>
      <c r="Q32" s="37">
        <v>972</v>
      </c>
      <c r="R32" s="106">
        <v>779</v>
      </c>
      <c r="S32" s="106">
        <v>641</v>
      </c>
      <c r="T32" s="133">
        <v>1278</v>
      </c>
      <c r="U32" s="133">
        <v>922</v>
      </c>
      <c r="V32" s="133">
        <v>5135</v>
      </c>
      <c r="W32" s="133">
        <v>1184</v>
      </c>
      <c r="X32" s="133">
        <v>1683</v>
      </c>
      <c r="Y32" s="133">
        <v>1055</v>
      </c>
      <c r="Z32" s="133">
        <v>4408</v>
      </c>
      <c r="AA32" s="133">
        <v>4008</v>
      </c>
      <c r="AB32" s="133">
        <v>2581</v>
      </c>
      <c r="AC32" s="133">
        <v>2573</v>
      </c>
      <c r="AD32" s="133">
        <v>4302</v>
      </c>
      <c r="AE32" s="133">
        <v>10980</v>
      </c>
      <c r="AF32" s="133">
        <v>11200</v>
      </c>
      <c r="AG32" s="133">
        <v>7730</v>
      </c>
      <c r="AH32" s="133">
        <v>9363</v>
      </c>
      <c r="AI32" s="133">
        <v>14413</v>
      </c>
      <c r="AJ32" s="133">
        <v>13405</v>
      </c>
      <c r="AK32" s="133">
        <v>9727</v>
      </c>
      <c r="AL32" s="133">
        <v>4469</v>
      </c>
      <c r="AM32" s="133">
        <v>8952</v>
      </c>
      <c r="AN32" s="47">
        <v>3063</v>
      </c>
      <c r="AO32" s="47">
        <v>3063</v>
      </c>
      <c r="AP32" s="47">
        <v>4591</v>
      </c>
      <c r="AQ32" s="47">
        <v>4727</v>
      </c>
      <c r="AR32" s="47">
        <v>4193</v>
      </c>
      <c r="AS32" s="133">
        <v>14865</v>
      </c>
      <c r="AT32" s="47">
        <v>4980</v>
      </c>
      <c r="AU32" s="47">
        <v>13499</v>
      </c>
      <c r="AV32" s="133">
        <v>10048</v>
      </c>
      <c r="AW32" s="133">
        <v>10535</v>
      </c>
      <c r="AX32" s="47">
        <v>15176</v>
      </c>
      <c r="AY32" s="133">
        <v>8039</v>
      </c>
      <c r="AZ32" s="133">
        <v>5338</v>
      </c>
      <c r="BA32" s="133">
        <v>6002</v>
      </c>
      <c r="BB32" s="155">
        <v>5498</v>
      </c>
      <c r="BC32" s="155">
        <v>4513</v>
      </c>
      <c r="BD32" s="155">
        <v>16444</v>
      </c>
      <c r="BE32" s="155">
        <v>22468</v>
      </c>
      <c r="BF32" s="155">
        <v>13189</v>
      </c>
      <c r="BG32" s="155">
        <v>19994</v>
      </c>
      <c r="BH32" s="155">
        <v>10459</v>
      </c>
      <c r="BI32" s="155">
        <v>49346</v>
      </c>
      <c r="BJ32" s="155">
        <v>49809</v>
      </c>
      <c r="BK32" s="133">
        <v>14031</v>
      </c>
      <c r="BL32" s="151">
        <v>12315</v>
      </c>
      <c r="BM32" s="151">
        <v>13683</v>
      </c>
      <c r="BN32" s="151">
        <v>21470</v>
      </c>
      <c r="BO32" s="151">
        <v>54279</v>
      </c>
      <c r="BP32" s="151">
        <v>42347</v>
      </c>
      <c r="BQ32" s="151">
        <v>39898</v>
      </c>
      <c r="BR32" s="151">
        <v>20493</v>
      </c>
      <c r="BS32" s="151">
        <v>13845</v>
      </c>
      <c r="BT32" s="64">
        <v>28571</v>
      </c>
      <c r="BU32" s="64">
        <v>31886</v>
      </c>
      <c r="BV32" s="155">
        <v>9823</v>
      </c>
      <c r="BW32" s="133">
        <v>20255</v>
      </c>
      <c r="BX32" s="151"/>
      <c r="BY32" s="151"/>
      <c r="BZ32" s="151"/>
      <c r="CA32" s="151"/>
      <c r="CB32" s="151"/>
      <c r="CC32" s="151"/>
      <c r="CD32" s="151"/>
      <c r="CE32" s="151"/>
      <c r="CF32" s="64"/>
      <c r="CG32" s="64"/>
    </row>
    <row r="33" spans="1:85" x14ac:dyDescent="0.25">
      <c r="A33" s="37" t="s">
        <v>1422</v>
      </c>
      <c r="B33" s="106">
        <v>254</v>
      </c>
      <c r="C33" s="106">
        <v>262</v>
      </c>
      <c r="D33" s="106">
        <v>351</v>
      </c>
      <c r="E33" s="106">
        <v>327</v>
      </c>
      <c r="F33" s="106">
        <v>327</v>
      </c>
      <c r="G33" s="106">
        <v>356</v>
      </c>
      <c r="H33" s="106">
        <v>406</v>
      </c>
      <c r="I33" s="106">
        <v>380</v>
      </c>
      <c r="J33" s="106">
        <v>502</v>
      </c>
      <c r="K33" s="105">
        <v>844</v>
      </c>
      <c r="L33" s="47">
        <v>410</v>
      </c>
      <c r="M33" s="47">
        <v>846</v>
      </c>
      <c r="N33" s="47">
        <v>241</v>
      </c>
      <c r="O33" s="37">
        <v>583</v>
      </c>
      <c r="P33" s="37">
        <v>203</v>
      </c>
      <c r="Q33" s="37">
        <v>1867</v>
      </c>
      <c r="R33" s="106">
        <v>4720</v>
      </c>
      <c r="S33" s="106">
        <v>3949</v>
      </c>
      <c r="T33" s="133">
        <v>13790</v>
      </c>
      <c r="U33" s="133">
        <v>9956</v>
      </c>
      <c r="V33" s="133">
        <v>11704</v>
      </c>
      <c r="W33" s="133">
        <v>28965</v>
      </c>
      <c r="X33" s="133">
        <v>25979</v>
      </c>
      <c r="Y33" s="133">
        <v>67469</v>
      </c>
      <c r="Z33" s="133">
        <v>24276</v>
      </c>
      <c r="AA33" s="133">
        <v>10338</v>
      </c>
      <c r="AB33" s="133">
        <v>14312</v>
      </c>
      <c r="AC33" s="133">
        <v>8150</v>
      </c>
      <c r="AD33" s="133">
        <v>9234</v>
      </c>
      <c r="AE33" s="133">
        <v>16750</v>
      </c>
      <c r="AF33" s="133">
        <v>108281</v>
      </c>
      <c r="AG33" s="133">
        <v>51026</v>
      </c>
      <c r="AH33" s="133">
        <v>38152</v>
      </c>
      <c r="AI33" s="133">
        <v>82654</v>
      </c>
      <c r="AJ33" s="133">
        <v>42608</v>
      </c>
      <c r="AK33" s="133">
        <v>84634</v>
      </c>
      <c r="AL33" s="133">
        <v>52395</v>
      </c>
      <c r="AM33" s="133">
        <v>58696</v>
      </c>
      <c r="AN33" s="47">
        <v>6571</v>
      </c>
      <c r="AO33" s="47">
        <v>15291</v>
      </c>
      <c r="AP33" s="47">
        <v>14092</v>
      </c>
      <c r="AQ33" s="47">
        <v>19803</v>
      </c>
      <c r="AR33" s="47">
        <v>42509</v>
      </c>
      <c r="AS33" s="133">
        <v>68072</v>
      </c>
      <c r="AT33" s="47">
        <v>60168</v>
      </c>
      <c r="AU33" s="47">
        <v>72133</v>
      </c>
      <c r="AV33" s="133">
        <v>70797</v>
      </c>
      <c r="AW33" s="133">
        <v>204238</v>
      </c>
      <c r="AX33" s="47">
        <v>85479</v>
      </c>
      <c r="AY33" s="133">
        <v>38316</v>
      </c>
      <c r="AZ33" s="133">
        <v>19400</v>
      </c>
      <c r="BA33" s="133">
        <v>22404</v>
      </c>
      <c r="BB33" s="155">
        <v>22600</v>
      </c>
      <c r="BC33" s="155">
        <v>29878</v>
      </c>
      <c r="BD33" s="155">
        <v>91397</v>
      </c>
      <c r="BE33" s="155">
        <v>63819</v>
      </c>
      <c r="BF33" s="155">
        <v>49603</v>
      </c>
      <c r="BG33" s="155">
        <v>107049</v>
      </c>
      <c r="BH33" s="532">
        <v>88032</v>
      </c>
      <c r="BI33" s="155">
        <v>201063</v>
      </c>
      <c r="BJ33" s="155">
        <v>77939</v>
      </c>
      <c r="BK33" s="133">
        <v>4391</v>
      </c>
      <c r="BL33" s="151">
        <v>6589</v>
      </c>
      <c r="BM33" s="151">
        <v>4827</v>
      </c>
      <c r="BN33" s="151">
        <v>14271</v>
      </c>
      <c r="BO33" s="151">
        <v>10503</v>
      </c>
      <c r="BP33" s="151">
        <v>17056</v>
      </c>
      <c r="BQ33" s="151">
        <v>24771</v>
      </c>
      <c r="BR33" s="151">
        <v>272166</v>
      </c>
      <c r="BS33" s="151">
        <v>107265</v>
      </c>
      <c r="BT33" s="64">
        <v>90247</v>
      </c>
      <c r="BU33" s="64">
        <v>286632</v>
      </c>
      <c r="BV33" s="155">
        <v>133997</v>
      </c>
      <c r="BW33" s="133">
        <v>84050</v>
      </c>
      <c r="BX33" s="151"/>
      <c r="BY33" s="151"/>
      <c r="BZ33" s="151"/>
      <c r="CA33" s="151"/>
      <c r="CB33" s="151"/>
      <c r="CC33" s="151"/>
      <c r="CD33" s="151"/>
      <c r="CE33" s="151"/>
      <c r="CF33" s="64"/>
      <c r="CG33" s="64"/>
    </row>
    <row r="34" spans="1:85" x14ac:dyDescent="0.25">
      <c r="A34" s="37" t="s">
        <v>1424</v>
      </c>
      <c r="B34" s="106">
        <v>411</v>
      </c>
      <c r="C34" s="106">
        <v>366</v>
      </c>
      <c r="D34" s="106">
        <v>417</v>
      </c>
      <c r="E34" s="106">
        <v>557</v>
      </c>
      <c r="F34" s="106">
        <v>398</v>
      </c>
      <c r="G34" s="106">
        <v>507</v>
      </c>
      <c r="H34" s="106">
        <v>516</v>
      </c>
      <c r="I34" s="106">
        <v>552</v>
      </c>
      <c r="J34" s="106">
        <v>626</v>
      </c>
      <c r="K34" s="105">
        <v>679</v>
      </c>
      <c r="L34" s="47">
        <v>682</v>
      </c>
      <c r="M34" s="47">
        <v>702</v>
      </c>
      <c r="N34" s="47">
        <v>761</v>
      </c>
      <c r="O34" s="37">
        <v>687</v>
      </c>
      <c r="P34" s="37">
        <v>610</v>
      </c>
      <c r="Q34" s="37">
        <v>1046</v>
      </c>
      <c r="R34" s="106">
        <v>5270</v>
      </c>
      <c r="S34" s="106">
        <v>1902</v>
      </c>
      <c r="T34" s="133">
        <v>4530</v>
      </c>
      <c r="U34" s="133">
        <v>3697</v>
      </c>
      <c r="V34" s="133">
        <v>3558</v>
      </c>
      <c r="W34" s="133">
        <v>10332</v>
      </c>
      <c r="X34" s="133">
        <v>13837</v>
      </c>
      <c r="Y34" s="133">
        <v>4604</v>
      </c>
      <c r="Z34" s="133">
        <v>4792</v>
      </c>
      <c r="AA34" s="133">
        <v>4874</v>
      </c>
      <c r="AB34" s="133">
        <v>2675</v>
      </c>
      <c r="AC34" s="133">
        <v>3162</v>
      </c>
      <c r="AD34" s="133">
        <v>7329</v>
      </c>
      <c r="AE34" s="133">
        <v>5462</v>
      </c>
      <c r="AF34" s="133">
        <v>12656</v>
      </c>
      <c r="AG34" s="133">
        <v>17607</v>
      </c>
      <c r="AH34" s="133">
        <v>17857</v>
      </c>
      <c r="AI34" s="133">
        <v>22723</v>
      </c>
      <c r="AJ34" s="133">
        <v>13205</v>
      </c>
      <c r="AK34" s="133">
        <v>10699</v>
      </c>
      <c r="AL34" s="133">
        <v>12767</v>
      </c>
      <c r="AM34" s="133">
        <v>10099</v>
      </c>
      <c r="AN34" s="47">
        <v>9947</v>
      </c>
      <c r="AO34" s="47">
        <v>9947</v>
      </c>
      <c r="AP34" s="47">
        <v>8783</v>
      </c>
      <c r="AQ34" s="47">
        <v>16297</v>
      </c>
      <c r="AR34" s="47">
        <v>15731</v>
      </c>
      <c r="AS34" s="133">
        <v>20660</v>
      </c>
      <c r="AT34" s="47">
        <v>22244</v>
      </c>
      <c r="AU34" s="47">
        <v>26292</v>
      </c>
      <c r="AV34" s="133">
        <v>22481</v>
      </c>
      <c r="AW34" s="133">
        <v>22668</v>
      </c>
      <c r="AX34" s="47">
        <v>20944</v>
      </c>
      <c r="AY34" s="133">
        <v>7932</v>
      </c>
      <c r="AZ34" s="133">
        <v>14369</v>
      </c>
      <c r="BA34" s="133">
        <v>9023</v>
      </c>
      <c r="BB34" s="155">
        <v>8009</v>
      </c>
      <c r="BC34" s="155">
        <v>14768</v>
      </c>
      <c r="BD34" s="155">
        <v>23040</v>
      </c>
      <c r="BE34" s="155">
        <v>32618</v>
      </c>
      <c r="BF34" s="155">
        <v>30314</v>
      </c>
      <c r="BG34" s="155">
        <v>36259</v>
      </c>
      <c r="BH34" s="155">
        <v>85842</v>
      </c>
      <c r="BI34" s="155">
        <v>30069</v>
      </c>
      <c r="BJ34" s="155">
        <v>31209</v>
      </c>
      <c r="BK34" s="133">
        <v>22736</v>
      </c>
      <c r="BL34" s="151">
        <v>44440</v>
      </c>
      <c r="BM34" s="151">
        <v>23205</v>
      </c>
      <c r="BN34" s="151">
        <v>30645</v>
      </c>
      <c r="BO34" s="151">
        <v>33650</v>
      </c>
      <c r="BP34" s="151">
        <v>41786</v>
      </c>
      <c r="BQ34" s="151">
        <v>51436</v>
      </c>
      <c r="BR34" s="151">
        <v>54119</v>
      </c>
      <c r="BS34" s="151">
        <v>65496</v>
      </c>
      <c r="BT34" s="64">
        <v>48656</v>
      </c>
      <c r="BU34" s="64">
        <v>69707</v>
      </c>
      <c r="BV34" s="155">
        <v>31895</v>
      </c>
      <c r="BW34" s="133">
        <v>26847</v>
      </c>
      <c r="BX34" s="151"/>
      <c r="BY34" s="151"/>
      <c r="BZ34" s="151"/>
      <c r="CA34" s="151"/>
      <c r="CB34" s="151"/>
      <c r="CC34" s="151"/>
      <c r="CD34" s="151"/>
      <c r="CE34" s="151"/>
      <c r="CF34" s="64"/>
      <c r="CG34" s="64"/>
    </row>
    <row r="35" spans="1:85" x14ac:dyDescent="0.25">
      <c r="A35" s="37" t="s">
        <v>1425</v>
      </c>
      <c r="B35" s="106">
        <v>488</v>
      </c>
      <c r="C35" s="106">
        <v>508</v>
      </c>
      <c r="D35" s="106">
        <v>602</v>
      </c>
      <c r="E35" s="106">
        <v>555</v>
      </c>
      <c r="F35" s="106">
        <v>602</v>
      </c>
      <c r="G35" s="106">
        <v>531</v>
      </c>
      <c r="H35" s="106">
        <v>690</v>
      </c>
      <c r="I35" s="106">
        <v>771</v>
      </c>
      <c r="J35" s="106">
        <v>774</v>
      </c>
      <c r="K35" s="105">
        <v>820</v>
      </c>
      <c r="L35" s="47">
        <v>970</v>
      </c>
      <c r="M35" s="47">
        <v>1029</v>
      </c>
      <c r="N35" s="47">
        <v>1048</v>
      </c>
      <c r="O35" s="37">
        <v>969</v>
      </c>
      <c r="P35" s="37">
        <v>841</v>
      </c>
      <c r="Q35" s="37">
        <v>3324</v>
      </c>
      <c r="R35" s="106">
        <v>6674</v>
      </c>
      <c r="S35" s="106">
        <v>14335</v>
      </c>
      <c r="T35" s="133">
        <v>20996</v>
      </c>
      <c r="U35" s="133">
        <v>8464</v>
      </c>
      <c r="V35" s="133">
        <v>11339</v>
      </c>
      <c r="W35" s="133">
        <v>13130</v>
      </c>
      <c r="X35" s="133">
        <v>13731</v>
      </c>
      <c r="Y35" s="133">
        <v>9350</v>
      </c>
      <c r="Z35" s="133">
        <v>10195</v>
      </c>
      <c r="AA35" s="133">
        <v>8195</v>
      </c>
      <c r="AB35" s="133">
        <v>12833</v>
      </c>
      <c r="AC35" s="133">
        <v>21443</v>
      </c>
      <c r="AD35" s="133">
        <v>26780</v>
      </c>
      <c r="AE35" s="133">
        <v>43797</v>
      </c>
      <c r="AF35" s="133">
        <v>34779</v>
      </c>
      <c r="AG35" s="133">
        <v>69878</v>
      </c>
      <c r="AH35" s="133">
        <v>48890</v>
      </c>
      <c r="AI35" s="133">
        <v>65091</v>
      </c>
      <c r="AJ35" s="133">
        <v>55594</v>
      </c>
      <c r="AK35" s="133">
        <v>24298</v>
      </c>
      <c r="AL35" s="133">
        <v>17217</v>
      </c>
      <c r="AM35" s="133">
        <v>62120</v>
      </c>
      <c r="AN35" s="47">
        <v>60908</v>
      </c>
      <c r="AO35" s="47">
        <v>60908</v>
      </c>
      <c r="AP35" s="47">
        <v>75791</v>
      </c>
      <c r="AQ35" s="47">
        <v>83679</v>
      </c>
      <c r="AR35" s="47">
        <v>503108</v>
      </c>
      <c r="AS35" s="133">
        <v>121264</v>
      </c>
      <c r="AT35" s="47">
        <v>82748</v>
      </c>
      <c r="AU35" s="47">
        <v>95596</v>
      </c>
      <c r="AV35" s="133">
        <v>156019</v>
      </c>
      <c r="AW35" s="133">
        <v>267488</v>
      </c>
      <c r="AX35" s="47">
        <v>115629</v>
      </c>
      <c r="AY35" s="133">
        <v>92890</v>
      </c>
      <c r="AZ35" s="133">
        <v>80488</v>
      </c>
      <c r="BA35" s="133">
        <v>159410</v>
      </c>
      <c r="BB35" s="155">
        <v>172433</v>
      </c>
      <c r="BC35" s="155">
        <v>133626</v>
      </c>
      <c r="BD35" s="155">
        <v>187799</v>
      </c>
      <c r="BE35" s="155">
        <v>208644</v>
      </c>
      <c r="BF35" s="155">
        <v>529216</v>
      </c>
      <c r="BG35" s="155">
        <v>303232</v>
      </c>
      <c r="BH35" s="155">
        <v>236368</v>
      </c>
      <c r="BI35" s="155">
        <v>444983</v>
      </c>
      <c r="BJ35" s="155">
        <v>215709</v>
      </c>
      <c r="BK35" s="133">
        <v>211719</v>
      </c>
      <c r="BL35" s="151">
        <v>195765</v>
      </c>
      <c r="BM35" s="151">
        <v>221541</v>
      </c>
      <c r="BN35" s="151">
        <v>129501</v>
      </c>
      <c r="BO35" s="151">
        <v>228432</v>
      </c>
      <c r="BP35" s="151">
        <v>309613</v>
      </c>
      <c r="BQ35" s="151">
        <v>260256</v>
      </c>
      <c r="BR35" s="151">
        <v>229477</v>
      </c>
      <c r="BS35" s="151">
        <v>243174</v>
      </c>
      <c r="BT35" s="64">
        <v>315179</v>
      </c>
      <c r="BU35" s="64">
        <v>196901</v>
      </c>
      <c r="BV35" s="155">
        <v>162814</v>
      </c>
      <c r="BW35" s="133">
        <v>217994</v>
      </c>
      <c r="BX35" s="151"/>
      <c r="BY35" s="151"/>
      <c r="BZ35" s="151"/>
      <c r="CA35" s="151"/>
      <c r="CB35" s="151"/>
      <c r="CC35" s="151"/>
      <c r="CD35" s="151"/>
      <c r="CE35" s="151"/>
      <c r="CF35" s="64"/>
      <c r="CG35" s="64"/>
    </row>
    <row r="36" spans="1:85" x14ac:dyDescent="0.25">
      <c r="A36" s="37" t="s">
        <v>1429</v>
      </c>
      <c r="B36" s="106">
        <v>375</v>
      </c>
      <c r="C36" s="106">
        <v>533</v>
      </c>
      <c r="D36" s="106">
        <v>446</v>
      </c>
      <c r="E36" s="106">
        <v>541</v>
      </c>
      <c r="F36" s="106">
        <v>568</v>
      </c>
      <c r="G36" s="106">
        <v>630</v>
      </c>
      <c r="H36" s="106">
        <v>673</v>
      </c>
      <c r="I36" s="106">
        <v>692</v>
      </c>
      <c r="J36" s="106">
        <v>911</v>
      </c>
      <c r="K36" s="105">
        <v>901</v>
      </c>
      <c r="L36" s="47">
        <v>849</v>
      </c>
      <c r="M36" s="47">
        <v>1550</v>
      </c>
      <c r="N36" s="47">
        <v>1303</v>
      </c>
      <c r="O36" s="37">
        <v>1357</v>
      </c>
      <c r="P36" s="37">
        <v>880</v>
      </c>
      <c r="Q36" s="37">
        <v>11004</v>
      </c>
      <c r="R36" s="106">
        <v>19035</v>
      </c>
      <c r="S36" s="106">
        <v>30138</v>
      </c>
      <c r="T36" s="133">
        <v>44314</v>
      </c>
      <c r="U36" s="133">
        <v>39504</v>
      </c>
      <c r="V36" s="133">
        <v>31634</v>
      </c>
      <c r="W36" s="133">
        <v>47509</v>
      </c>
      <c r="X36" s="133">
        <v>41139</v>
      </c>
      <c r="Y36" s="133">
        <v>32729</v>
      </c>
      <c r="Z36" s="133">
        <v>21524</v>
      </c>
      <c r="AA36" s="133">
        <v>41885</v>
      </c>
      <c r="AB36" s="133">
        <v>25248</v>
      </c>
      <c r="AC36" s="133">
        <v>30300</v>
      </c>
      <c r="AD36" s="133">
        <v>34475</v>
      </c>
      <c r="AE36" s="133">
        <v>76899</v>
      </c>
      <c r="AF36" s="133">
        <v>71016</v>
      </c>
      <c r="AG36" s="133">
        <v>94912</v>
      </c>
      <c r="AH36" s="133">
        <v>69096</v>
      </c>
      <c r="AI36" s="133">
        <v>48992</v>
      </c>
      <c r="AJ36" s="133">
        <v>74689</v>
      </c>
      <c r="AK36" s="133">
        <v>52813</v>
      </c>
      <c r="AL36" s="133">
        <v>51220</v>
      </c>
      <c r="AM36" s="133">
        <v>123180</v>
      </c>
      <c r="AN36" s="47">
        <v>161550</v>
      </c>
      <c r="AO36" s="47">
        <v>161550</v>
      </c>
      <c r="AP36" s="47">
        <v>148585</v>
      </c>
      <c r="AQ36" s="47">
        <v>123936</v>
      </c>
      <c r="AR36" s="47">
        <v>39478</v>
      </c>
      <c r="AS36" s="133">
        <v>173445</v>
      </c>
      <c r="AT36" s="47">
        <v>131666</v>
      </c>
      <c r="AU36" s="47">
        <v>122194</v>
      </c>
      <c r="AV36" s="133">
        <v>273489</v>
      </c>
      <c r="AW36" s="133">
        <v>160007</v>
      </c>
      <c r="AX36" s="47">
        <v>179447</v>
      </c>
      <c r="AY36" s="133">
        <v>156034</v>
      </c>
      <c r="AZ36" s="133">
        <v>130996</v>
      </c>
      <c r="BA36" s="133">
        <v>166400</v>
      </c>
      <c r="BB36" s="155">
        <v>149200</v>
      </c>
      <c r="BC36" s="155">
        <v>194815</v>
      </c>
      <c r="BD36" s="155">
        <v>124735</v>
      </c>
      <c r="BE36" s="155">
        <v>270683</v>
      </c>
      <c r="BF36" s="155">
        <v>195325</v>
      </c>
      <c r="BG36" s="155">
        <v>187530</v>
      </c>
      <c r="BH36" s="155">
        <v>174195</v>
      </c>
      <c r="BI36" s="155">
        <v>168948</v>
      </c>
      <c r="BJ36" s="155">
        <v>187740</v>
      </c>
      <c r="BK36" s="133">
        <v>217146</v>
      </c>
      <c r="BL36" s="151">
        <v>263140</v>
      </c>
      <c r="BM36" s="151">
        <v>251133</v>
      </c>
      <c r="BN36" s="151">
        <v>220271</v>
      </c>
      <c r="BO36" s="151">
        <v>463947</v>
      </c>
      <c r="BP36" s="151">
        <v>311076</v>
      </c>
      <c r="BQ36" s="151">
        <v>281666</v>
      </c>
      <c r="BR36" s="151">
        <v>471321</v>
      </c>
      <c r="BS36" s="151">
        <v>298740</v>
      </c>
      <c r="BT36" s="64">
        <v>346250</v>
      </c>
      <c r="BU36" s="64">
        <v>208550</v>
      </c>
      <c r="BV36" s="155">
        <v>664420</v>
      </c>
      <c r="BW36" s="133">
        <v>374685</v>
      </c>
      <c r="BX36" s="151"/>
      <c r="BY36" s="151"/>
      <c r="BZ36" s="151"/>
      <c r="CA36" s="151"/>
      <c r="CB36" s="151"/>
      <c r="CC36" s="151"/>
      <c r="CD36" s="151"/>
      <c r="CE36" s="151"/>
      <c r="CF36" s="64"/>
      <c r="CG36" s="64"/>
    </row>
    <row r="37" spans="1:85" s="108" customFormat="1" x14ac:dyDescent="0.25">
      <c r="A37" s="37" t="s">
        <v>1434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5"/>
      <c r="L37" s="47"/>
      <c r="M37" s="47"/>
      <c r="N37" s="47"/>
      <c r="O37" s="105">
        <v>561</v>
      </c>
      <c r="P37" s="37">
        <v>463</v>
      </c>
      <c r="Q37" s="37">
        <v>1104</v>
      </c>
      <c r="R37" s="106">
        <v>880</v>
      </c>
      <c r="S37" s="106">
        <v>4621</v>
      </c>
      <c r="T37" s="133">
        <v>2588</v>
      </c>
      <c r="U37" s="133">
        <v>7635</v>
      </c>
      <c r="V37" s="133">
        <v>5926</v>
      </c>
      <c r="W37" s="133">
        <v>9893</v>
      </c>
      <c r="X37" s="133">
        <v>22291</v>
      </c>
      <c r="Y37" s="133">
        <v>6733</v>
      </c>
      <c r="Z37" s="133">
        <v>7129</v>
      </c>
      <c r="AA37" s="133">
        <v>4685</v>
      </c>
      <c r="AB37" s="133">
        <v>5171</v>
      </c>
      <c r="AC37" s="133">
        <v>4295</v>
      </c>
      <c r="AD37" s="133">
        <v>6707</v>
      </c>
      <c r="AE37" s="133">
        <v>8722</v>
      </c>
      <c r="AF37" s="133">
        <v>6171</v>
      </c>
      <c r="AG37" s="133">
        <v>5613</v>
      </c>
      <c r="AH37" s="133">
        <v>6159</v>
      </c>
      <c r="AI37" s="133">
        <v>6172</v>
      </c>
      <c r="AJ37" s="133">
        <v>8692</v>
      </c>
      <c r="AK37" s="133">
        <v>13329</v>
      </c>
      <c r="AL37" s="133">
        <v>2329</v>
      </c>
      <c r="AM37" s="133">
        <v>3662</v>
      </c>
      <c r="AN37" s="47">
        <v>5094</v>
      </c>
      <c r="AO37" s="47">
        <v>5094</v>
      </c>
      <c r="AP37" s="47">
        <v>6505</v>
      </c>
      <c r="AQ37" s="47">
        <v>3331</v>
      </c>
      <c r="AR37" s="47">
        <v>2216</v>
      </c>
      <c r="AS37" s="133">
        <v>8083</v>
      </c>
      <c r="AT37" s="47">
        <v>6066</v>
      </c>
      <c r="AU37" s="47">
        <v>6987</v>
      </c>
      <c r="AV37" s="133">
        <v>5911</v>
      </c>
      <c r="AW37" s="133">
        <v>9688</v>
      </c>
      <c r="AX37" s="47">
        <v>18650</v>
      </c>
      <c r="AY37" s="133">
        <v>6642</v>
      </c>
      <c r="AZ37" s="133">
        <v>40102</v>
      </c>
      <c r="BA37" s="133">
        <v>21591</v>
      </c>
      <c r="BB37" s="155">
        <v>25380</v>
      </c>
      <c r="BC37" s="155">
        <v>9752</v>
      </c>
      <c r="BD37" s="155">
        <v>136869</v>
      </c>
      <c r="BE37" s="155">
        <v>12150</v>
      </c>
      <c r="BF37" s="155">
        <v>6973</v>
      </c>
      <c r="BG37" s="155">
        <v>634524</v>
      </c>
      <c r="BH37" s="155">
        <v>69828</v>
      </c>
      <c r="BI37" s="155">
        <v>122169</v>
      </c>
      <c r="BJ37" s="155">
        <v>162420</v>
      </c>
      <c r="BK37" s="133">
        <v>128030</v>
      </c>
      <c r="BL37" s="151">
        <v>281804</v>
      </c>
      <c r="BM37" s="151">
        <v>134733</v>
      </c>
      <c r="BN37" s="151">
        <v>56418</v>
      </c>
      <c r="BO37" s="151">
        <v>126652</v>
      </c>
      <c r="BP37" s="151">
        <v>325465</v>
      </c>
      <c r="BQ37" s="151">
        <v>113342</v>
      </c>
      <c r="BR37" s="151">
        <v>354199</v>
      </c>
      <c r="BS37" s="151">
        <v>262880</v>
      </c>
      <c r="BT37" s="64">
        <v>100107</v>
      </c>
      <c r="BU37" s="64">
        <v>134498</v>
      </c>
      <c r="BV37" s="155">
        <v>106424</v>
      </c>
      <c r="BW37" s="133">
        <v>223781</v>
      </c>
      <c r="BX37" s="151"/>
      <c r="BY37" s="151"/>
      <c r="BZ37" s="151"/>
      <c r="CA37" s="151"/>
      <c r="CB37" s="151"/>
      <c r="CC37" s="151"/>
      <c r="CD37" s="151"/>
      <c r="CE37" s="151"/>
      <c r="CF37" s="64"/>
      <c r="CG37" s="64"/>
    </row>
    <row r="38" spans="1:85" x14ac:dyDescent="0.25">
      <c r="A38" s="37" t="s">
        <v>1134</v>
      </c>
      <c r="B38" s="106">
        <v>24</v>
      </c>
      <c r="C38" s="106">
        <v>80</v>
      </c>
      <c r="D38" s="106">
        <v>124</v>
      </c>
      <c r="E38" s="106">
        <v>133</v>
      </c>
      <c r="F38" s="106">
        <v>151</v>
      </c>
      <c r="G38" s="106">
        <v>279</v>
      </c>
      <c r="H38" s="106">
        <v>843</v>
      </c>
      <c r="I38" s="106">
        <v>672</v>
      </c>
      <c r="J38" s="106">
        <v>571</v>
      </c>
      <c r="K38" s="105">
        <v>638</v>
      </c>
      <c r="L38" s="47">
        <v>751</v>
      </c>
      <c r="M38" s="47">
        <v>968</v>
      </c>
      <c r="N38" s="47">
        <v>1158</v>
      </c>
      <c r="O38" s="37">
        <v>1023</v>
      </c>
      <c r="P38" s="37">
        <v>746</v>
      </c>
      <c r="Q38" s="37">
        <v>5507</v>
      </c>
      <c r="R38" s="106">
        <v>7222</v>
      </c>
      <c r="S38" s="106">
        <v>6423</v>
      </c>
      <c r="T38" s="133">
        <v>10203</v>
      </c>
      <c r="U38" s="133">
        <v>8916</v>
      </c>
      <c r="V38" s="133">
        <v>8709</v>
      </c>
      <c r="W38" s="133">
        <v>15426</v>
      </c>
      <c r="X38" s="133">
        <v>35592</v>
      </c>
      <c r="Y38" s="133">
        <v>13130</v>
      </c>
      <c r="Z38" s="133">
        <v>13886</v>
      </c>
      <c r="AA38" s="133">
        <v>10239</v>
      </c>
      <c r="AB38" s="133">
        <v>10097</v>
      </c>
      <c r="AC38" s="133">
        <v>14317</v>
      </c>
      <c r="AD38" s="133">
        <v>8866</v>
      </c>
      <c r="AE38" s="133">
        <v>30417</v>
      </c>
      <c r="AF38" s="133">
        <v>35272</v>
      </c>
      <c r="AG38" s="133">
        <v>33898</v>
      </c>
      <c r="AH38" s="133">
        <v>390540</v>
      </c>
      <c r="AI38" s="133">
        <v>54818</v>
      </c>
      <c r="AJ38" s="133">
        <v>60577</v>
      </c>
      <c r="AK38" s="133">
        <v>32852</v>
      </c>
      <c r="AL38" s="133">
        <v>26493</v>
      </c>
      <c r="AM38" s="133">
        <v>31193</v>
      </c>
      <c r="AN38" s="47">
        <v>30356</v>
      </c>
      <c r="AO38" s="47">
        <v>30356</v>
      </c>
      <c r="AP38" s="47">
        <v>43085</v>
      </c>
      <c r="AQ38" s="47">
        <v>61556</v>
      </c>
      <c r="AR38" s="47">
        <v>34793</v>
      </c>
      <c r="AS38" s="133">
        <v>28506</v>
      </c>
      <c r="AT38" s="47">
        <v>230544</v>
      </c>
      <c r="AU38" s="47">
        <v>54644</v>
      </c>
      <c r="AV38" s="133">
        <v>161829</v>
      </c>
      <c r="AW38" s="133">
        <v>233218</v>
      </c>
      <c r="AX38" s="47">
        <v>84791</v>
      </c>
      <c r="AY38" s="133">
        <v>53156</v>
      </c>
      <c r="AZ38" s="133">
        <v>50605</v>
      </c>
      <c r="BA38" s="133">
        <v>66832</v>
      </c>
      <c r="BB38" s="155">
        <v>33534</v>
      </c>
      <c r="BC38" s="155">
        <v>30030</v>
      </c>
      <c r="BD38" s="155">
        <v>48248</v>
      </c>
      <c r="BE38" s="155">
        <v>63755</v>
      </c>
      <c r="BF38" s="155">
        <v>61296</v>
      </c>
      <c r="BG38" s="155">
        <v>81788</v>
      </c>
      <c r="BH38" s="155">
        <v>96088</v>
      </c>
      <c r="BI38" s="155">
        <v>66938</v>
      </c>
      <c r="BJ38" s="155">
        <v>180738</v>
      </c>
      <c r="BK38" s="133">
        <v>49027</v>
      </c>
      <c r="BL38" s="151">
        <v>55136</v>
      </c>
      <c r="BM38" s="151">
        <v>70607</v>
      </c>
      <c r="BN38" s="151">
        <v>53862</v>
      </c>
      <c r="BO38" s="151">
        <v>80555</v>
      </c>
      <c r="BP38" s="151">
        <v>167032</v>
      </c>
      <c r="BQ38" s="151">
        <v>71684</v>
      </c>
      <c r="BR38" s="151">
        <v>211177</v>
      </c>
      <c r="BS38" s="151">
        <v>109585</v>
      </c>
      <c r="BT38" s="64">
        <v>87731</v>
      </c>
      <c r="BU38" s="64">
        <v>76181</v>
      </c>
      <c r="BV38" s="155">
        <v>128430</v>
      </c>
      <c r="BW38" s="133">
        <v>99005</v>
      </c>
      <c r="BX38" s="151"/>
      <c r="BY38" s="151"/>
      <c r="BZ38" s="151"/>
      <c r="CA38" s="151"/>
      <c r="CB38" s="151"/>
      <c r="CC38" s="151"/>
      <c r="CD38" s="151"/>
      <c r="CE38" s="151"/>
      <c r="CF38" s="64"/>
      <c r="CG38" s="64"/>
    </row>
    <row r="39" spans="1:85" ht="15.75" thickBot="1" x14ac:dyDescent="0.3">
      <c r="A39" s="37" t="s">
        <v>1430</v>
      </c>
      <c r="B39" s="106">
        <v>231</v>
      </c>
      <c r="C39" s="106">
        <v>740</v>
      </c>
      <c r="D39" s="106">
        <v>934</v>
      </c>
      <c r="E39" s="106">
        <v>1003</v>
      </c>
      <c r="F39" s="106">
        <v>1173</v>
      </c>
      <c r="G39" s="106">
        <v>1455</v>
      </c>
      <c r="H39" s="106">
        <v>1414</v>
      </c>
      <c r="I39" s="106">
        <v>1487</v>
      </c>
      <c r="J39" s="106">
        <v>2597</v>
      </c>
      <c r="K39" s="105">
        <v>4599</v>
      </c>
      <c r="L39" s="47">
        <v>4166</v>
      </c>
      <c r="M39" s="47">
        <v>4338</v>
      </c>
      <c r="N39" s="47">
        <v>4810</v>
      </c>
      <c r="O39" s="105">
        <v>4669</v>
      </c>
      <c r="P39" s="37">
        <v>3608</v>
      </c>
      <c r="Q39" s="37">
        <v>3737</v>
      </c>
      <c r="R39" s="106">
        <v>8313</v>
      </c>
      <c r="S39" s="106">
        <v>7911</v>
      </c>
      <c r="T39" s="133">
        <v>31856</v>
      </c>
      <c r="U39" s="133">
        <v>26128</v>
      </c>
      <c r="V39" s="133">
        <v>24668</v>
      </c>
      <c r="W39" s="133">
        <v>60958</v>
      </c>
      <c r="X39" s="133">
        <v>38276</v>
      </c>
      <c r="Y39" s="133">
        <v>35634</v>
      </c>
      <c r="Z39" s="133">
        <v>18916</v>
      </c>
      <c r="AA39" s="133">
        <v>25590</v>
      </c>
      <c r="AB39" s="133">
        <v>20700</v>
      </c>
      <c r="AC39" s="133">
        <v>15366</v>
      </c>
      <c r="AD39" s="133">
        <v>32364</v>
      </c>
      <c r="AE39" s="133">
        <v>29509</v>
      </c>
      <c r="AF39" s="133">
        <v>78779</v>
      </c>
      <c r="AG39" s="133">
        <v>58685</v>
      </c>
      <c r="AH39" s="133">
        <v>50837</v>
      </c>
      <c r="AI39" s="133">
        <v>86657</v>
      </c>
      <c r="AJ39" s="133">
        <v>48794</v>
      </c>
      <c r="AK39" s="133">
        <v>32422</v>
      </c>
      <c r="AL39" s="133">
        <v>19461</v>
      </c>
      <c r="AM39" s="133">
        <v>32501</v>
      </c>
      <c r="AN39" s="47">
        <v>21782</v>
      </c>
      <c r="AO39" s="47">
        <v>21782</v>
      </c>
      <c r="AP39" s="47">
        <v>37112</v>
      </c>
      <c r="AQ39" s="47">
        <v>35832</v>
      </c>
      <c r="AR39" s="47">
        <v>47217</v>
      </c>
      <c r="AS39" s="133">
        <v>136950</v>
      </c>
      <c r="AT39" s="47">
        <v>76410</v>
      </c>
      <c r="AU39" s="47">
        <v>130620</v>
      </c>
      <c r="AV39" s="133">
        <v>206840</v>
      </c>
      <c r="AW39" s="133">
        <v>72123</v>
      </c>
      <c r="AX39" s="47">
        <v>86104</v>
      </c>
      <c r="AY39" s="133">
        <v>71072</v>
      </c>
      <c r="AZ39" s="133">
        <v>41014</v>
      </c>
      <c r="BA39" s="133">
        <v>32720</v>
      </c>
      <c r="BB39" s="155">
        <v>48581</v>
      </c>
      <c r="BC39" s="155">
        <v>38641</v>
      </c>
      <c r="BD39" s="155">
        <v>139241</v>
      </c>
      <c r="BE39" s="155">
        <v>148064</v>
      </c>
      <c r="BF39" s="155">
        <v>66288</v>
      </c>
      <c r="BG39" s="155">
        <v>153851</v>
      </c>
      <c r="BH39" s="155">
        <v>129280</v>
      </c>
      <c r="BI39" s="155">
        <v>134792</v>
      </c>
      <c r="BJ39" s="155">
        <v>237676</v>
      </c>
      <c r="BK39" s="133">
        <v>101248</v>
      </c>
      <c r="BL39" s="151">
        <v>197791</v>
      </c>
      <c r="BM39" s="151">
        <v>72580</v>
      </c>
      <c r="BN39" s="151">
        <v>77523</v>
      </c>
      <c r="BO39" s="151">
        <v>167007</v>
      </c>
      <c r="BP39" s="151">
        <v>160566</v>
      </c>
      <c r="BQ39" s="151">
        <v>162424</v>
      </c>
      <c r="BR39" s="151">
        <v>246105</v>
      </c>
      <c r="BS39" s="151">
        <v>191391</v>
      </c>
      <c r="BT39" s="64">
        <v>112611</v>
      </c>
      <c r="BU39" s="64">
        <v>98110</v>
      </c>
      <c r="BV39" s="155">
        <v>69574</v>
      </c>
      <c r="BW39" s="133">
        <v>95241</v>
      </c>
      <c r="BX39" s="151"/>
      <c r="BY39" s="151"/>
      <c r="BZ39" s="151"/>
      <c r="CA39" s="151"/>
      <c r="CB39" s="151"/>
      <c r="CC39" s="151"/>
      <c r="CD39" s="151"/>
      <c r="CE39" s="151"/>
      <c r="CF39" s="64"/>
      <c r="CG39" s="64"/>
    </row>
    <row r="40" spans="1:85" s="7" customFormat="1" ht="15.75" thickBot="1" x14ac:dyDescent="0.3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83"/>
      <c r="AH40" s="134"/>
      <c r="AI40" s="19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83"/>
      <c r="AW40" s="134"/>
      <c r="AX40" s="134"/>
      <c r="AY40" s="134"/>
      <c r="AZ40" s="134"/>
      <c r="BA40" s="134"/>
      <c r="BB40" s="134"/>
      <c r="BC40" s="134"/>
      <c r="BD40" s="484"/>
      <c r="BE40" s="134"/>
      <c r="BF40" s="134"/>
      <c r="BG40" s="134"/>
      <c r="BH40" s="183"/>
      <c r="BI40" s="134"/>
      <c r="BJ40" s="134"/>
      <c r="BK40" s="134"/>
      <c r="BL40" s="134"/>
      <c r="BM40" s="134"/>
      <c r="BN40" s="134"/>
      <c r="BO40" s="134"/>
      <c r="BP40" s="484"/>
      <c r="BQ40" s="134"/>
      <c r="BR40" s="134"/>
      <c r="BS40" s="134"/>
      <c r="BT40" s="751"/>
      <c r="BU40" s="751"/>
      <c r="BV40" s="134"/>
      <c r="BW40" s="134"/>
      <c r="BX40" s="134"/>
      <c r="BY40" s="134"/>
      <c r="BZ40" s="134"/>
      <c r="CA40" s="134"/>
      <c r="CB40" s="484"/>
      <c r="CC40" s="134"/>
      <c r="CD40" s="134"/>
      <c r="CE40" s="134"/>
      <c r="CF40" s="751"/>
      <c r="CG40" s="751"/>
    </row>
    <row r="41" spans="1:85" x14ac:dyDescent="0.25">
      <c r="A41" s="59" t="s">
        <v>1083</v>
      </c>
      <c r="B41" s="107">
        <f t="shared" ref="B41:I41" si="18">SUM(B42:B53)</f>
        <v>1623</v>
      </c>
      <c r="C41" s="107">
        <f t="shared" si="18"/>
        <v>1996</v>
      </c>
      <c r="D41" s="107">
        <f t="shared" si="18"/>
        <v>2062</v>
      </c>
      <c r="E41" s="107">
        <f t="shared" si="18"/>
        <v>2283</v>
      </c>
      <c r="F41" s="107">
        <f t="shared" si="18"/>
        <v>2705</v>
      </c>
      <c r="G41" s="107">
        <f t="shared" si="18"/>
        <v>2794</v>
      </c>
      <c r="H41" s="107">
        <f t="shared" si="18"/>
        <v>3134</v>
      </c>
      <c r="I41" s="107">
        <f t="shared" si="18"/>
        <v>3524</v>
      </c>
      <c r="J41" s="107">
        <f t="shared" ref="J41:R41" si="19">SUM(J42:J53)</f>
        <v>4016</v>
      </c>
      <c r="K41" s="107">
        <f t="shared" si="19"/>
        <v>4206</v>
      </c>
      <c r="L41" s="107">
        <f t="shared" si="19"/>
        <v>4338</v>
      </c>
      <c r="M41" s="107">
        <f t="shared" si="19"/>
        <v>4930</v>
      </c>
      <c r="N41" s="107">
        <f t="shared" si="19"/>
        <v>10762</v>
      </c>
      <c r="O41" s="107">
        <f t="shared" si="19"/>
        <v>4387</v>
      </c>
      <c r="P41" s="107">
        <f t="shared" si="19"/>
        <v>3467</v>
      </c>
      <c r="Q41" s="107">
        <f t="shared" si="19"/>
        <v>13433</v>
      </c>
      <c r="R41" s="107">
        <f t="shared" si="19"/>
        <v>29763</v>
      </c>
      <c r="S41" s="107">
        <f t="shared" ref="S41:T41" si="20">SUM(S42:S53)</f>
        <v>36312</v>
      </c>
      <c r="T41" s="103">
        <f t="shared" si="20"/>
        <v>58434</v>
      </c>
      <c r="U41" s="103">
        <f t="shared" ref="U41:Y41" si="21">SUM(U42:U53)</f>
        <v>56112</v>
      </c>
      <c r="V41" s="103">
        <f t="shared" si="21"/>
        <v>32329</v>
      </c>
      <c r="W41" s="103">
        <f t="shared" si="21"/>
        <v>65068</v>
      </c>
      <c r="X41" s="103">
        <f t="shared" si="21"/>
        <v>60973</v>
      </c>
      <c r="Y41" s="103">
        <f t="shared" si="21"/>
        <v>41800</v>
      </c>
      <c r="Z41" s="103">
        <f t="shared" ref="Z41:AC41" si="22">SUM(Z42:Z53)</f>
        <v>36192</v>
      </c>
      <c r="AA41" s="103">
        <f t="shared" si="22"/>
        <v>30515</v>
      </c>
      <c r="AB41" s="103">
        <f t="shared" si="22"/>
        <v>45190</v>
      </c>
      <c r="AC41" s="103">
        <f t="shared" si="22"/>
        <v>39160</v>
      </c>
      <c r="AD41" s="103">
        <f t="shared" ref="AD41:AF41" si="23">SUM(AD42:AD53)</f>
        <v>68626</v>
      </c>
      <c r="AE41" s="103">
        <f t="shared" si="23"/>
        <v>121921</v>
      </c>
      <c r="AF41" s="103">
        <f t="shared" si="23"/>
        <v>73704</v>
      </c>
      <c r="AG41" s="103">
        <f t="shared" ref="AG41:BI41" si="24">SUM(AG42:AG53)</f>
        <v>66343</v>
      </c>
      <c r="AH41" s="103">
        <f t="shared" si="24"/>
        <v>82806</v>
      </c>
      <c r="AI41" s="103">
        <f t="shared" si="24"/>
        <v>66697</v>
      </c>
      <c r="AJ41" s="103">
        <f t="shared" si="24"/>
        <v>60951</v>
      </c>
      <c r="AK41" s="103">
        <f t="shared" si="24"/>
        <v>49901</v>
      </c>
      <c r="AL41" s="72">
        <f t="shared" si="24"/>
        <v>24695</v>
      </c>
      <c r="AM41" s="72">
        <f t="shared" si="24"/>
        <v>54064</v>
      </c>
      <c r="AN41" s="72">
        <f t="shared" si="24"/>
        <v>51137</v>
      </c>
      <c r="AO41" s="72">
        <f t="shared" si="24"/>
        <v>50965</v>
      </c>
      <c r="AP41" s="72">
        <f t="shared" si="24"/>
        <v>79658</v>
      </c>
      <c r="AQ41" s="72">
        <f t="shared" si="24"/>
        <v>32643</v>
      </c>
      <c r="AR41" s="72">
        <f t="shared" si="24"/>
        <v>31202</v>
      </c>
      <c r="AS41" s="72">
        <f t="shared" si="24"/>
        <v>58714</v>
      </c>
      <c r="AT41" s="72">
        <f t="shared" si="24"/>
        <v>75887</v>
      </c>
      <c r="AU41" s="72">
        <f t="shared" si="24"/>
        <v>113857</v>
      </c>
      <c r="AV41" s="72">
        <f t="shared" si="24"/>
        <v>56915</v>
      </c>
      <c r="AW41" s="72">
        <f t="shared" si="24"/>
        <v>447185</v>
      </c>
      <c r="AX41" s="72">
        <f t="shared" si="24"/>
        <v>109142</v>
      </c>
      <c r="AY41" s="72">
        <f t="shared" si="24"/>
        <v>118150</v>
      </c>
      <c r="AZ41" s="72">
        <f t="shared" si="24"/>
        <v>128642</v>
      </c>
      <c r="BA41" s="72">
        <f t="shared" si="24"/>
        <v>146373</v>
      </c>
      <c r="BB41" s="72">
        <f t="shared" si="24"/>
        <v>155901</v>
      </c>
      <c r="BC41" s="72">
        <f t="shared" si="24"/>
        <v>113389</v>
      </c>
      <c r="BD41" s="152">
        <f t="shared" si="24"/>
        <v>207431</v>
      </c>
      <c r="BE41" s="72">
        <f t="shared" si="24"/>
        <v>335280</v>
      </c>
      <c r="BF41" s="72">
        <f t="shared" si="24"/>
        <v>277385</v>
      </c>
      <c r="BG41" s="72">
        <f t="shared" si="24"/>
        <v>245465</v>
      </c>
      <c r="BH41" s="72">
        <f t="shared" si="24"/>
        <v>127777</v>
      </c>
      <c r="BI41" s="72">
        <f t="shared" si="24"/>
        <v>374194</v>
      </c>
      <c r="BJ41" s="72">
        <f t="shared" ref="BJ41:BS41" si="25">SUM(BJ42:BJ53)</f>
        <v>149594</v>
      </c>
      <c r="BK41" s="72">
        <f t="shared" si="25"/>
        <v>240149</v>
      </c>
      <c r="BL41" s="72">
        <f t="shared" si="25"/>
        <v>273529</v>
      </c>
      <c r="BM41" s="72">
        <f t="shared" si="25"/>
        <v>133236</v>
      </c>
      <c r="BN41" s="72">
        <f t="shared" si="25"/>
        <v>134838</v>
      </c>
      <c r="BO41" s="72">
        <f t="shared" si="25"/>
        <v>207605</v>
      </c>
      <c r="BP41" s="152">
        <f t="shared" si="25"/>
        <v>264967</v>
      </c>
      <c r="BQ41" s="72">
        <f t="shared" si="25"/>
        <v>318386</v>
      </c>
      <c r="BR41" s="72">
        <f t="shared" si="25"/>
        <v>145189</v>
      </c>
      <c r="BS41" s="72">
        <f t="shared" si="25"/>
        <v>117320</v>
      </c>
      <c r="BT41" s="126">
        <v>196783</v>
      </c>
      <c r="BU41" s="126">
        <v>102143</v>
      </c>
      <c r="BV41" s="72">
        <f t="shared" ref="BV41:CE41" si="26">SUM(BV42:BV53)</f>
        <v>206733</v>
      </c>
      <c r="BW41" s="72">
        <f t="shared" si="26"/>
        <v>180928</v>
      </c>
      <c r="BX41" s="72">
        <f t="shared" si="26"/>
        <v>0</v>
      </c>
      <c r="BY41" s="72">
        <f t="shared" si="26"/>
        <v>0</v>
      </c>
      <c r="BZ41" s="72">
        <f t="shared" si="26"/>
        <v>0</v>
      </c>
      <c r="CA41" s="72">
        <f t="shared" si="26"/>
        <v>0</v>
      </c>
      <c r="CB41" s="152">
        <f t="shared" si="26"/>
        <v>0</v>
      </c>
      <c r="CC41" s="72">
        <f t="shared" si="26"/>
        <v>0</v>
      </c>
      <c r="CD41" s="72">
        <f t="shared" si="26"/>
        <v>0</v>
      </c>
      <c r="CE41" s="72">
        <f t="shared" si="26"/>
        <v>0</v>
      </c>
      <c r="CF41" s="126"/>
      <c r="CG41" s="126"/>
    </row>
    <row r="42" spans="1:85" ht="15.75" hidden="1" thickBot="1" x14ac:dyDescent="0.3">
      <c r="A42" s="37" t="s">
        <v>1191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3">
        <v>94</v>
      </c>
      <c r="L42" s="64">
        <v>69</v>
      </c>
      <c r="M42" s="64">
        <v>105</v>
      </c>
      <c r="N42" s="64">
        <v>104</v>
      </c>
      <c r="O42" s="113">
        <v>84</v>
      </c>
      <c r="P42" s="37">
        <v>111</v>
      </c>
      <c r="Q42" s="37">
        <v>3559</v>
      </c>
      <c r="R42" s="106">
        <v>4132</v>
      </c>
      <c r="S42" s="106">
        <v>395</v>
      </c>
      <c r="T42" s="133">
        <v>760</v>
      </c>
      <c r="U42" s="133">
        <v>221</v>
      </c>
      <c r="V42" s="133">
        <v>66</v>
      </c>
      <c r="W42" s="133">
        <v>104</v>
      </c>
      <c r="X42" s="133">
        <v>471</v>
      </c>
      <c r="Y42" s="133">
        <v>223</v>
      </c>
      <c r="Z42" s="133">
        <v>188</v>
      </c>
      <c r="AA42" s="133">
        <v>158</v>
      </c>
      <c r="AB42" s="133">
        <v>151</v>
      </c>
      <c r="AC42" s="133">
        <v>151</v>
      </c>
      <c r="AD42" s="133">
        <v>211</v>
      </c>
      <c r="AE42" s="133">
        <v>320</v>
      </c>
      <c r="AF42" s="184">
        <v>367</v>
      </c>
      <c r="AG42" s="185">
        <v>158</v>
      </c>
      <c r="AH42" s="185">
        <v>282</v>
      </c>
      <c r="AI42" s="195">
        <v>335</v>
      </c>
      <c r="AJ42" s="185">
        <v>449</v>
      </c>
      <c r="AK42" s="219">
        <v>48</v>
      </c>
      <c r="AL42" s="264">
        <v>240</v>
      </c>
      <c r="AM42" s="265">
        <v>331</v>
      </c>
      <c r="AN42" s="263">
        <v>335</v>
      </c>
      <c r="AO42" s="263">
        <v>163</v>
      </c>
      <c r="AP42" s="264">
        <v>42</v>
      </c>
      <c r="AQ42" s="263">
        <v>527</v>
      </c>
      <c r="AR42" s="317">
        <v>169</v>
      </c>
      <c r="AS42" s="195">
        <v>1349</v>
      </c>
      <c r="AT42" s="263">
        <v>684</v>
      </c>
      <c r="AU42" s="263">
        <v>420</v>
      </c>
      <c r="AV42" s="320" t="s">
        <v>1263</v>
      </c>
      <c r="AW42" s="317"/>
      <c r="AX42" s="263"/>
      <c r="AY42" s="265"/>
      <c r="AZ42" s="263"/>
      <c r="BA42" s="263"/>
      <c r="BB42" s="264"/>
      <c r="BC42" s="263"/>
      <c r="BD42" s="151"/>
      <c r="BE42" s="195"/>
      <c r="BF42" s="263"/>
      <c r="BG42" s="263"/>
      <c r="BH42" s="320"/>
      <c r="BI42" s="317"/>
      <c r="BJ42" s="263"/>
      <c r="BK42" s="265"/>
      <c r="BL42" s="263"/>
      <c r="BM42" s="263"/>
      <c r="BN42" s="264"/>
      <c r="BO42" s="263"/>
      <c r="BP42" s="151"/>
      <c r="BQ42" s="195"/>
      <c r="BR42" s="263"/>
      <c r="BS42" s="263"/>
      <c r="BT42" s="752"/>
      <c r="BU42" s="753"/>
      <c r="BV42" s="263"/>
      <c r="BW42" s="265"/>
      <c r="BX42" s="263"/>
      <c r="BY42" s="263"/>
      <c r="BZ42" s="264"/>
      <c r="CA42" s="263"/>
      <c r="CB42" s="151"/>
      <c r="CC42" s="195"/>
      <c r="CD42" s="263"/>
      <c r="CE42" s="263"/>
      <c r="CF42" s="752"/>
      <c r="CG42" s="753"/>
    </row>
    <row r="43" spans="1:85" x14ac:dyDescent="0.25">
      <c r="A43" s="37" t="s">
        <v>1414</v>
      </c>
      <c r="B43" s="106">
        <v>413</v>
      </c>
      <c r="C43" s="106">
        <v>701</v>
      </c>
      <c r="D43" s="106">
        <v>411</v>
      </c>
      <c r="E43" s="106">
        <v>516</v>
      </c>
      <c r="F43" s="106">
        <v>519</v>
      </c>
      <c r="G43" s="106">
        <v>652</v>
      </c>
      <c r="H43" s="106">
        <v>657</v>
      </c>
      <c r="I43" s="106">
        <v>790</v>
      </c>
      <c r="J43" s="106">
        <v>886</v>
      </c>
      <c r="K43" s="113">
        <v>835</v>
      </c>
      <c r="L43" s="64">
        <v>834</v>
      </c>
      <c r="M43" s="64">
        <v>990</v>
      </c>
      <c r="N43" s="64">
        <v>820</v>
      </c>
      <c r="O43" s="65">
        <v>848</v>
      </c>
      <c r="P43" s="37">
        <v>492</v>
      </c>
      <c r="Q43" s="37">
        <v>2533</v>
      </c>
      <c r="R43" s="106">
        <v>7047</v>
      </c>
      <c r="S43" s="106">
        <v>3960</v>
      </c>
      <c r="T43" s="133">
        <v>7077</v>
      </c>
      <c r="U43" s="133">
        <v>17660</v>
      </c>
      <c r="V43" s="133">
        <v>7650</v>
      </c>
      <c r="W43" s="133">
        <v>6874</v>
      </c>
      <c r="X43" s="133">
        <v>15215</v>
      </c>
      <c r="Y43" s="133">
        <v>7442</v>
      </c>
      <c r="Z43" s="133">
        <v>4776</v>
      </c>
      <c r="AA43" s="133">
        <v>4602</v>
      </c>
      <c r="AB43" s="133">
        <v>8558</v>
      </c>
      <c r="AC43" s="133">
        <v>4717</v>
      </c>
      <c r="AD43" s="133">
        <v>7024</v>
      </c>
      <c r="AE43" s="133">
        <v>6588</v>
      </c>
      <c r="AF43" s="133">
        <v>17205</v>
      </c>
      <c r="AG43" s="133">
        <v>12067</v>
      </c>
      <c r="AH43" s="133">
        <v>12542</v>
      </c>
      <c r="AI43" s="133">
        <v>6718</v>
      </c>
      <c r="AJ43" s="133">
        <v>7850</v>
      </c>
      <c r="AK43" s="133">
        <v>4466</v>
      </c>
      <c r="AL43" s="133">
        <v>2106</v>
      </c>
      <c r="AM43" s="133">
        <v>3822</v>
      </c>
      <c r="AN43" s="47">
        <v>2804</v>
      </c>
      <c r="AO43" s="47">
        <v>2804</v>
      </c>
      <c r="AP43" s="47">
        <v>10195</v>
      </c>
      <c r="AQ43" s="47">
        <v>2954</v>
      </c>
      <c r="AR43" s="47">
        <v>2829</v>
      </c>
      <c r="AS43" s="133">
        <v>6278</v>
      </c>
      <c r="AT43" s="47">
        <v>6142</v>
      </c>
      <c r="AU43" s="47">
        <v>12122</v>
      </c>
      <c r="AV43" s="133">
        <v>4901</v>
      </c>
      <c r="AW43" s="133">
        <v>58642</v>
      </c>
      <c r="AX43" s="47">
        <v>14627</v>
      </c>
      <c r="AY43" s="133">
        <v>5283</v>
      </c>
      <c r="AZ43" s="133">
        <v>3982</v>
      </c>
      <c r="BA43" s="133">
        <v>3647</v>
      </c>
      <c r="BB43" s="155">
        <v>5815</v>
      </c>
      <c r="BC43" s="155">
        <v>4382</v>
      </c>
      <c r="BD43" s="155">
        <v>5334</v>
      </c>
      <c r="BE43" s="155">
        <v>5339</v>
      </c>
      <c r="BF43" s="155">
        <v>6495</v>
      </c>
      <c r="BG43" s="155">
        <v>16012</v>
      </c>
      <c r="BH43" s="155">
        <v>10173</v>
      </c>
      <c r="BI43" s="155">
        <v>17305</v>
      </c>
      <c r="BJ43" s="155">
        <v>7070</v>
      </c>
      <c r="BK43" s="133">
        <v>4859</v>
      </c>
      <c r="BL43" s="151">
        <v>4469</v>
      </c>
      <c r="BM43" s="151">
        <v>5488</v>
      </c>
      <c r="BN43" s="151">
        <v>7053</v>
      </c>
      <c r="BO43" s="151">
        <v>10066</v>
      </c>
      <c r="BP43" s="151">
        <v>7822</v>
      </c>
      <c r="BQ43" s="151">
        <v>6442</v>
      </c>
      <c r="BR43" s="151">
        <v>7270</v>
      </c>
      <c r="BS43" s="151">
        <v>5557</v>
      </c>
      <c r="BT43" s="64">
        <v>10302</v>
      </c>
      <c r="BU43" s="64">
        <v>8351</v>
      </c>
      <c r="BV43" s="155">
        <v>7561</v>
      </c>
      <c r="BW43" s="133">
        <v>10363</v>
      </c>
      <c r="BX43" s="151"/>
      <c r="BY43" s="151"/>
      <c r="BZ43" s="151"/>
      <c r="CA43" s="151"/>
      <c r="CB43" s="151"/>
      <c r="CC43" s="151"/>
      <c r="CD43" s="151"/>
      <c r="CE43" s="151"/>
      <c r="CF43" s="64"/>
      <c r="CG43" s="64"/>
    </row>
    <row r="44" spans="1:85" x14ac:dyDescent="0.25">
      <c r="A44" s="37" t="s">
        <v>1415</v>
      </c>
      <c r="B44" s="106">
        <v>303</v>
      </c>
      <c r="C44" s="106">
        <v>230</v>
      </c>
      <c r="D44" s="106">
        <v>253</v>
      </c>
      <c r="E44" s="106">
        <v>291</v>
      </c>
      <c r="F44" s="106">
        <v>312</v>
      </c>
      <c r="G44" s="106">
        <v>308</v>
      </c>
      <c r="H44" s="106">
        <v>369</v>
      </c>
      <c r="I44" s="106">
        <v>401</v>
      </c>
      <c r="J44" s="106">
        <v>502</v>
      </c>
      <c r="K44" s="113">
        <v>537</v>
      </c>
      <c r="L44" s="64">
        <v>546</v>
      </c>
      <c r="M44" s="64">
        <v>613</v>
      </c>
      <c r="N44" s="64">
        <v>576</v>
      </c>
      <c r="O44" s="65">
        <v>560</v>
      </c>
      <c r="P44" s="37">
        <v>501</v>
      </c>
      <c r="Q44" s="37">
        <v>1352</v>
      </c>
      <c r="R44" s="106">
        <v>5336</v>
      </c>
      <c r="S44" s="106">
        <v>1063</v>
      </c>
      <c r="T44" s="133">
        <v>4146</v>
      </c>
      <c r="U44" s="133">
        <v>2336</v>
      </c>
      <c r="V44" s="133">
        <v>4279</v>
      </c>
      <c r="W44" s="133">
        <v>5213</v>
      </c>
      <c r="X44" s="133">
        <v>7911</v>
      </c>
      <c r="Y44" s="133">
        <v>9808</v>
      </c>
      <c r="Z44" s="133">
        <v>10349</v>
      </c>
      <c r="AA44" s="133">
        <v>9023</v>
      </c>
      <c r="AB44" s="133">
        <v>22641</v>
      </c>
      <c r="AC44" s="133">
        <v>16976</v>
      </c>
      <c r="AD44" s="133">
        <v>34826</v>
      </c>
      <c r="AE44" s="133">
        <v>71509</v>
      </c>
      <c r="AF44" s="133">
        <v>29002</v>
      </c>
      <c r="AG44" s="133">
        <v>17366</v>
      </c>
      <c r="AH44" s="133">
        <v>19344</v>
      </c>
      <c r="AI44" s="133">
        <v>10531</v>
      </c>
      <c r="AJ44" s="133">
        <v>16599</v>
      </c>
      <c r="AK44" s="133">
        <v>5260</v>
      </c>
      <c r="AL44" s="133">
        <v>6958</v>
      </c>
      <c r="AM44" s="133">
        <v>9187</v>
      </c>
      <c r="AN44" s="47">
        <v>18113</v>
      </c>
      <c r="AO44" s="47">
        <v>18113</v>
      </c>
      <c r="AP44" s="47">
        <v>3755</v>
      </c>
      <c r="AQ44" s="47">
        <v>5261</v>
      </c>
      <c r="AR44" s="47">
        <v>4944</v>
      </c>
      <c r="AS44" s="133">
        <v>7552</v>
      </c>
      <c r="AT44" s="47">
        <v>15646</v>
      </c>
      <c r="AU44" s="47">
        <v>27610</v>
      </c>
      <c r="AV44" s="133">
        <v>12313</v>
      </c>
      <c r="AW44" s="133">
        <v>316134</v>
      </c>
      <c r="AX44" s="47">
        <v>33091</v>
      </c>
      <c r="AY44" s="133">
        <v>78409</v>
      </c>
      <c r="AZ44" s="133">
        <v>69532</v>
      </c>
      <c r="BA44" s="133">
        <v>51946</v>
      </c>
      <c r="BB44" s="155">
        <v>36864</v>
      </c>
      <c r="BC44" s="155">
        <v>71148</v>
      </c>
      <c r="BD44" s="155">
        <v>126025</v>
      </c>
      <c r="BE44" s="155">
        <v>82765</v>
      </c>
      <c r="BF44" s="155">
        <v>174424</v>
      </c>
      <c r="BG44" s="155">
        <v>89218</v>
      </c>
      <c r="BH44" s="155">
        <v>59853</v>
      </c>
      <c r="BI44" s="155">
        <v>131307</v>
      </c>
      <c r="BJ44" s="155">
        <v>64454</v>
      </c>
      <c r="BK44" s="133">
        <v>43634</v>
      </c>
      <c r="BL44" s="151">
        <v>84690</v>
      </c>
      <c r="BM44" s="151">
        <v>66127</v>
      </c>
      <c r="BN44" s="151">
        <v>71921</v>
      </c>
      <c r="BO44" s="151">
        <v>110300</v>
      </c>
      <c r="BP44" s="151">
        <v>96804</v>
      </c>
      <c r="BQ44" s="151">
        <v>236783</v>
      </c>
      <c r="BR44" s="151">
        <v>48544</v>
      </c>
      <c r="BS44" s="151">
        <v>44224</v>
      </c>
      <c r="BT44" s="64">
        <v>48912</v>
      </c>
      <c r="BU44" s="64">
        <v>26316</v>
      </c>
      <c r="BV44" s="155">
        <v>102277</v>
      </c>
      <c r="BW44" s="133">
        <v>34086</v>
      </c>
      <c r="BX44" s="151"/>
      <c r="BY44" s="151"/>
      <c r="BZ44" s="151"/>
      <c r="CA44" s="151"/>
      <c r="CB44" s="151"/>
      <c r="CC44" s="151"/>
      <c r="CD44" s="151"/>
      <c r="CE44" s="151"/>
      <c r="CF44" s="64"/>
      <c r="CG44" s="64"/>
    </row>
    <row r="45" spans="1:85" x14ac:dyDescent="0.25">
      <c r="A45" s="37" t="s">
        <v>1417</v>
      </c>
      <c r="B45" s="117"/>
      <c r="C45" s="58"/>
      <c r="D45" s="58"/>
      <c r="E45" s="65"/>
      <c r="F45" s="65"/>
      <c r="G45" s="65"/>
      <c r="H45" s="65"/>
      <c r="I45" s="65"/>
      <c r="J45" s="65"/>
      <c r="K45" s="65"/>
      <c r="L45" s="64"/>
      <c r="M45" s="64"/>
      <c r="N45" s="64"/>
      <c r="O45" s="65"/>
      <c r="P45" s="37"/>
      <c r="Q45" s="37"/>
      <c r="R45" s="106">
        <v>1208</v>
      </c>
      <c r="S45" s="106">
        <v>1237</v>
      </c>
      <c r="T45" s="133">
        <v>2876</v>
      </c>
      <c r="U45" s="133">
        <v>2114</v>
      </c>
      <c r="V45" s="133">
        <v>2057</v>
      </c>
      <c r="W45" s="133">
        <v>3475</v>
      </c>
      <c r="X45" s="133">
        <v>2624</v>
      </c>
      <c r="Y45" s="133">
        <v>2843</v>
      </c>
      <c r="Z45" s="133">
        <v>1815</v>
      </c>
      <c r="AA45" s="133">
        <v>2307</v>
      </c>
      <c r="AB45" s="133">
        <v>1272</v>
      </c>
      <c r="AC45" s="133">
        <v>842</v>
      </c>
      <c r="AD45" s="133">
        <v>3717</v>
      </c>
      <c r="AE45" s="133">
        <v>3856</v>
      </c>
      <c r="AF45" s="133">
        <v>2622</v>
      </c>
      <c r="AG45" s="133">
        <v>6914</v>
      </c>
      <c r="AH45" s="133">
        <v>4313</v>
      </c>
      <c r="AI45" s="133">
        <v>3853</v>
      </c>
      <c r="AJ45" s="133">
        <v>2294</v>
      </c>
      <c r="AK45" s="133">
        <v>1580</v>
      </c>
      <c r="AL45" s="133">
        <v>1896</v>
      </c>
      <c r="AM45" s="133">
        <v>2464</v>
      </c>
      <c r="AN45" s="47">
        <v>1209</v>
      </c>
      <c r="AO45" s="47">
        <v>1209</v>
      </c>
      <c r="AP45" s="47">
        <v>1899</v>
      </c>
      <c r="AQ45" s="47">
        <v>2080</v>
      </c>
      <c r="AR45" s="47">
        <v>990</v>
      </c>
      <c r="AS45" s="133">
        <v>10184</v>
      </c>
      <c r="AT45" s="47">
        <v>4399</v>
      </c>
      <c r="AU45" s="47">
        <v>4134</v>
      </c>
      <c r="AV45" s="133">
        <v>10564</v>
      </c>
      <c r="AW45" s="133">
        <v>8699</v>
      </c>
      <c r="AX45" s="47">
        <v>8439</v>
      </c>
      <c r="AY45" s="133">
        <v>6593</v>
      </c>
      <c r="AZ45" s="133">
        <v>5263</v>
      </c>
      <c r="BA45" s="133">
        <v>2071</v>
      </c>
      <c r="BB45" s="155">
        <v>2334</v>
      </c>
      <c r="BC45" s="155">
        <v>2528</v>
      </c>
      <c r="BD45" s="155">
        <v>3412</v>
      </c>
      <c r="BE45" s="155">
        <v>3493</v>
      </c>
      <c r="BF45" s="155">
        <v>31210</v>
      </c>
      <c r="BG45" s="155">
        <v>98021</v>
      </c>
      <c r="BH45" s="155">
        <v>11642</v>
      </c>
      <c r="BI45" s="155">
        <v>10843</v>
      </c>
      <c r="BJ45" s="155">
        <v>17271</v>
      </c>
      <c r="BK45" s="133">
        <v>86882</v>
      </c>
      <c r="BL45" s="151">
        <v>7986</v>
      </c>
      <c r="BM45" s="151">
        <v>9125</v>
      </c>
      <c r="BN45" s="151">
        <v>8034</v>
      </c>
      <c r="BO45" s="151">
        <v>8059</v>
      </c>
      <c r="BP45" s="151">
        <v>8618</v>
      </c>
      <c r="BQ45" s="151">
        <v>5783</v>
      </c>
      <c r="BR45" s="151">
        <v>11968</v>
      </c>
      <c r="BS45" s="151">
        <v>13202</v>
      </c>
      <c r="BT45" s="64">
        <v>15035</v>
      </c>
      <c r="BU45" s="64">
        <v>6365</v>
      </c>
      <c r="BV45" s="155">
        <v>6774</v>
      </c>
      <c r="BW45" s="133">
        <v>6787</v>
      </c>
      <c r="BX45" s="151"/>
      <c r="BY45" s="151"/>
      <c r="BZ45" s="151"/>
      <c r="CA45" s="151"/>
      <c r="CB45" s="151"/>
      <c r="CC45" s="151"/>
      <c r="CD45" s="151"/>
      <c r="CE45" s="151"/>
      <c r="CF45" s="64"/>
      <c r="CG45" s="64"/>
    </row>
    <row r="46" spans="1:85" x14ac:dyDescent="0.25">
      <c r="A46" s="37" t="s">
        <v>1397</v>
      </c>
      <c r="B46" s="117">
        <v>0</v>
      </c>
      <c r="C46" s="58">
        <v>0</v>
      </c>
      <c r="D46" s="106">
        <v>79</v>
      </c>
      <c r="E46" s="106">
        <v>82</v>
      </c>
      <c r="F46" s="106">
        <v>107</v>
      </c>
      <c r="G46" s="106">
        <v>139</v>
      </c>
      <c r="H46" s="106">
        <v>164</v>
      </c>
      <c r="I46" s="106">
        <v>149</v>
      </c>
      <c r="J46" s="106">
        <v>145</v>
      </c>
      <c r="K46" s="113">
        <v>151</v>
      </c>
      <c r="L46" s="64">
        <v>184</v>
      </c>
      <c r="M46" s="64">
        <v>189</v>
      </c>
      <c r="N46" s="64">
        <v>191</v>
      </c>
      <c r="O46" s="113">
        <v>115</v>
      </c>
      <c r="P46" s="37">
        <v>95</v>
      </c>
      <c r="Q46" s="37">
        <v>186</v>
      </c>
      <c r="R46" s="106">
        <v>263</v>
      </c>
      <c r="S46" s="106">
        <v>408</v>
      </c>
      <c r="T46" s="133">
        <v>587</v>
      </c>
      <c r="U46" s="133">
        <v>269</v>
      </c>
      <c r="V46" s="133">
        <v>881</v>
      </c>
      <c r="W46" s="133">
        <v>658</v>
      </c>
      <c r="X46" s="133">
        <v>4715</v>
      </c>
      <c r="Y46" s="133">
        <v>1051</v>
      </c>
      <c r="Z46" s="133">
        <v>734</v>
      </c>
      <c r="AA46" s="133">
        <v>610</v>
      </c>
      <c r="AB46" s="133">
        <v>391</v>
      </c>
      <c r="AC46" s="133">
        <v>599</v>
      </c>
      <c r="AD46" s="133">
        <v>739</v>
      </c>
      <c r="AE46" s="133">
        <v>511</v>
      </c>
      <c r="AF46" s="133">
        <v>1206</v>
      </c>
      <c r="AG46" s="133">
        <v>2734</v>
      </c>
      <c r="AH46" s="133">
        <v>5841</v>
      </c>
      <c r="AI46" s="133">
        <v>9168</v>
      </c>
      <c r="AJ46" s="133">
        <v>3426</v>
      </c>
      <c r="AK46" s="133">
        <v>6247</v>
      </c>
      <c r="AL46" s="133">
        <v>1659</v>
      </c>
      <c r="AM46" s="133">
        <v>10599</v>
      </c>
      <c r="AN46" s="47">
        <v>964</v>
      </c>
      <c r="AO46" s="47">
        <v>964</v>
      </c>
      <c r="AP46" s="47">
        <v>8757</v>
      </c>
      <c r="AQ46" s="47">
        <v>1322</v>
      </c>
      <c r="AR46" s="47">
        <v>5506</v>
      </c>
      <c r="AS46" s="133">
        <v>14859</v>
      </c>
      <c r="AT46" s="47">
        <v>4433</v>
      </c>
      <c r="AU46" s="47">
        <v>3763</v>
      </c>
      <c r="AV46" s="133">
        <v>3471</v>
      </c>
      <c r="AW46" s="133">
        <v>5682</v>
      </c>
      <c r="AX46" s="47">
        <v>28133</v>
      </c>
      <c r="AY46" s="133">
        <v>4869</v>
      </c>
      <c r="AZ46" s="133">
        <v>17966</v>
      </c>
      <c r="BA46" s="133">
        <v>44978</v>
      </c>
      <c r="BB46" s="155">
        <v>27694</v>
      </c>
      <c r="BC46" s="155">
        <v>4550</v>
      </c>
      <c r="BD46" s="155">
        <v>3334</v>
      </c>
      <c r="BE46" s="155">
        <v>93593</v>
      </c>
      <c r="BF46" s="155">
        <v>2945</v>
      </c>
      <c r="BG46" s="155">
        <v>2563</v>
      </c>
      <c r="BH46" s="155">
        <v>1951</v>
      </c>
      <c r="BI46" s="155">
        <v>3808</v>
      </c>
      <c r="BJ46" s="155">
        <v>3802</v>
      </c>
      <c r="BK46" s="133">
        <v>8784</v>
      </c>
      <c r="BL46" s="151">
        <v>90983</v>
      </c>
      <c r="BM46" s="151">
        <v>2674</v>
      </c>
      <c r="BN46" s="151">
        <v>1138</v>
      </c>
      <c r="BO46" s="151">
        <v>2487</v>
      </c>
      <c r="BP46" s="151">
        <v>4935</v>
      </c>
      <c r="BQ46" s="151">
        <v>16767</v>
      </c>
      <c r="BR46" s="151">
        <v>11631</v>
      </c>
      <c r="BS46" s="151">
        <v>7591</v>
      </c>
      <c r="BT46" s="64">
        <v>21539</v>
      </c>
      <c r="BU46" s="64">
        <v>11741</v>
      </c>
      <c r="BV46" s="155">
        <v>17773</v>
      </c>
      <c r="BW46" s="133">
        <v>52349</v>
      </c>
      <c r="BX46" s="151"/>
      <c r="BY46" s="151"/>
      <c r="BZ46" s="151"/>
      <c r="CA46" s="151"/>
      <c r="CB46" s="151"/>
      <c r="CC46" s="151"/>
      <c r="CD46" s="151"/>
      <c r="CE46" s="151"/>
      <c r="CF46" s="64"/>
      <c r="CG46" s="64"/>
    </row>
    <row r="47" spans="1:85" x14ac:dyDescent="0.25">
      <c r="A47" s="37" t="s">
        <v>1423</v>
      </c>
      <c r="B47" s="106">
        <v>57</v>
      </c>
      <c r="C47" s="106">
        <v>153</v>
      </c>
      <c r="D47" s="106">
        <v>281</v>
      </c>
      <c r="E47" s="106">
        <v>402</v>
      </c>
      <c r="F47" s="106">
        <v>442</v>
      </c>
      <c r="G47" s="106">
        <v>437</v>
      </c>
      <c r="H47" s="106">
        <v>479</v>
      </c>
      <c r="I47" s="106">
        <v>456</v>
      </c>
      <c r="J47" s="106">
        <v>487</v>
      </c>
      <c r="K47" s="113">
        <v>500</v>
      </c>
      <c r="L47" s="64">
        <v>454</v>
      </c>
      <c r="M47" s="64">
        <v>639</v>
      </c>
      <c r="N47" s="64">
        <v>563</v>
      </c>
      <c r="O47" s="65">
        <v>570</v>
      </c>
      <c r="P47" s="37">
        <v>477</v>
      </c>
      <c r="Q47" s="37">
        <v>1082</v>
      </c>
      <c r="R47" s="106">
        <v>1051</v>
      </c>
      <c r="S47" s="106">
        <v>4169</v>
      </c>
      <c r="T47" s="133">
        <v>5466</v>
      </c>
      <c r="U47" s="133">
        <v>1400</v>
      </c>
      <c r="V47" s="133">
        <v>1693</v>
      </c>
      <c r="W47" s="133">
        <v>3912</v>
      </c>
      <c r="X47" s="133">
        <v>6580</v>
      </c>
      <c r="Y47" s="133">
        <v>5276</v>
      </c>
      <c r="Z47" s="133">
        <v>2022</v>
      </c>
      <c r="AA47" s="133">
        <v>1746</v>
      </c>
      <c r="AB47" s="133">
        <v>1415</v>
      </c>
      <c r="AC47" s="133">
        <v>2164</v>
      </c>
      <c r="AD47" s="133">
        <v>3056</v>
      </c>
      <c r="AE47" s="133">
        <v>8365</v>
      </c>
      <c r="AF47" s="133">
        <v>5540</v>
      </c>
      <c r="AG47" s="133">
        <v>3852</v>
      </c>
      <c r="AH47" s="133">
        <v>3881</v>
      </c>
      <c r="AI47" s="133">
        <v>5038</v>
      </c>
      <c r="AJ47" s="133">
        <v>9223</v>
      </c>
      <c r="AK47" s="133">
        <v>2919</v>
      </c>
      <c r="AL47" s="133">
        <v>2937</v>
      </c>
      <c r="AM47" s="133">
        <v>2435</v>
      </c>
      <c r="AN47" s="47">
        <v>1815</v>
      </c>
      <c r="AO47" s="47">
        <v>1815</v>
      </c>
      <c r="AP47" s="47">
        <v>1978</v>
      </c>
      <c r="AQ47" s="47">
        <v>1826</v>
      </c>
      <c r="AR47" s="47">
        <v>1919</v>
      </c>
      <c r="AS47" s="133">
        <v>2357</v>
      </c>
      <c r="AT47" s="47">
        <v>9219</v>
      </c>
      <c r="AU47" s="47">
        <v>3961</v>
      </c>
      <c r="AV47" s="133">
        <v>2648</v>
      </c>
      <c r="AW47" s="133">
        <v>14175</v>
      </c>
      <c r="AX47" s="47">
        <v>5593</v>
      </c>
      <c r="AY47" s="133">
        <v>2895</v>
      </c>
      <c r="AZ47" s="133">
        <v>8686</v>
      </c>
      <c r="BA47" s="133">
        <v>13948</v>
      </c>
      <c r="BB47" s="155">
        <v>7257</v>
      </c>
      <c r="BC47" s="155">
        <v>8223</v>
      </c>
      <c r="BD47" s="155">
        <v>6344</v>
      </c>
      <c r="BE47" s="155">
        <v>114880</v>
      </c>
      <c r="BF47" s="155">
        <v>4625</v>
      </c>
      <c r="BG47" s="155">
        <v>18779</v>
      </c>
      <c r="BH47" s="155">
        <v>4157</v>
      </c>
      <c r="BI47" s="155">
        <v>5272</v>
      </c>
      <c r="BJ47" s="155">
        <v>12547</v>
      </c>
      <c r="BK47" s="133">
        <v>6677</v>
      </c>
      <c r="BL47" s="151">
        <v>9842</v>
      </c>
      <c r="BM47" s="151">
        <v>5499</v>
      </c>
      <c r="BN47" s="151">
        <v>6710</v>
      </c>
      <c r="BO47" s="151">
        <v>9555</v>
      </c>
      <c r="BP47" s="151">
        <v>7880</v>
      </c>
      <c r="BQ47" s="151">
        <v>5689</v>
      </c>
      <c r="BR47" s="151">
        <v>12015</v>
      </c>
      <c r="BS47" s="151">
        <v>7573</v>
      </c>
      <c r="BT47" s="64">
        <v>22721</v>
      </c>
      <c r="BU47" s="64">
        <v>10131</v>
      </c>
      <c r="BV47" s="155">
        <v>11483</v>
      </c>
      <c r="BW47" s="133">
        <v>9277</v>
      </c>
      <c r="BX47" s="151"/>
      <c r="BY47" s="151"/>
      <c r="BZ47" s="151"/>
      <c r="CA47" s="151"/>
      <c r="CB47" s="151"/>
      <c r="CC47" s="151"/>
      <c r="CD47" s="151"/>
      <c r="CE47" s="151"/>
      <c r="CF47" s="64"/>
      <c r="CG47" s="64"/>
    </row>
    <row r="48" spans="1:85" x14ac:dyDescent="0.25">
      <c r="A48" s="37" t="s">
        <v>1426</v>
      </c>
      <c r="B48" s="106">
        <v>325</v>
      </c>
      <c r="C48" s="106">
        <v>366</v>
      </c>
      <c r="D48" s="106">
        <v>428</v>
      </c>
      <c r="E48" s="106">
        <v>359</v>
      </c>
      <c r="F48" s="106">
        <v>437</v>
      </c>
      <c r="G48" s="106">
        <v>408</v>
      </c>
      <c r="H48" s="106">
        <v>448</v>
      </c>
      <c r="I48" s="106">
        <v>474</v>
      </c>
      <c r="J48" s="106">
        <v>495</v>
      </c>
      <c r="K48" s="113">
        <v>502</v>
      </c>
      <c r="L48" s="64">
        <v>568</v>
      </c>
      <c r="M48" s="64">
        <v>545</v>
      </c>
      <c r="N48" s="106">
        <v>6674</v>
      </c>
      <c r="O48" s="65">
        <v>631</v>
      </c>
      <c r="P48" s="37">
        <v>580</v>
      </c>
      <c r="Q48" s="37">
        <v>2008</v>
      </c>
      <c r="R48" s="106">
        <v>1428</v>
      </c>
      <c r="S48" s="106">
        <v>7879</v>
      </c>
      <c r="T48" s="133">
        <v>5873</v>
      </c>
      <c r="U48" s="133">
        <v>11715</v>
      </c>
      <c r="V48" s="133">
        <v>5217</v>
      </c>
      <c r="W48" s="133">
        <v>28846</v>
      </c>
      <c r="X48" s="133">
        <v>7539</v>
      </c>
      <c r="Y48" s="133">
        <v>3846</v>
      </c>
      <c r="Z48" s="133">
        <v>2892</v>
      </c>
      <c r="AA48" s="133">
        <v>6649</v>
      </c>
      <c r="AB48" s="133">
        <v>3322</v>
      </c>
      <c r="AC48" s="133">
        <v>8309</v>
      </c>
      <c r="AD48" s="133">
        <v>5064</v>
      </c>
      <c r="AE48" s="133">
        <v>10480</v>
      </c>
      <c r="AF48" s="133">
        <v>5101</v>
      </c>
      <c r="AG48" s="133">
        <v>7040</v>
      </c>
      <c r="AH48" s="133">
        <v>10689</v>
      </c>
      <c r="AI48" s="133">
        <v>12029</v>
      </c>
      <c r="AJ48" s="133">
        <v>6571</v>
      </c>
      <c r="AK48" s="133">
        <v>4772</v>
      </c>
      <c r="AL48" s="133">
        <v>3361</v>
      </c>
      <c r="AM48" s="133">
        <v>7386</v>
      </c>
      <c r="AN48" s="47">
        <v>16183</v>
      </c>
      <c r="AO48" s="47">
        <v>16183</v>
      </c>
      <c r="AP48" s="47">
        <v>11598</v>
      </c>
      <c r="AQ48" s="47">
        <v>6082</v>
      </c>
      <c r="AR48" s="47">
        <v>4457</v>
      </c>
      <c r="AS48" s="133">
        <v>4977</v>
      </c>
      <c r="AT48" s="47">
        <v>17657</v>
      </c>
      <c r="AU48" s="47">
        <v>8758</v>
      </c>
      <c r="AV48" s="133">
        <v>8874</v>
      </c>
      <c r="AW48" s="133">
        <v>12357</v>
      </c>
      <c r="AX48" s="47">
        <v>5323</v>
      </c>
      <c r="AY48" s="133">
        <v>8793</v>
      </c>
      <c r="AZ48" s="133">
        <v>4172</v>
      </c>
      <c r="BA48" s="133">
        <v>12076</v>
      </c>
      <c r="BB48" s="155">
        <v>12929</v>
      </c>
      <c r="BC48" s="155">
        <v>5133</v>
      </c>
      <c r="BD48" s="155">
        <v>7480</v>
      </c>
      <c r="BE48" s="155">
        <v>5984</v>
      </c>
      <c r="BF48" s="155">
        <v>8584</v>
      </c>
      <c r="BG48" s="155">
        <v>5582</v>
      </c>
      <c r="BH48" s="155">
        <v>7313</v>
      </c>
      <c r="BI48" s="155">
        <v>6474</v>
      </c>
      <c r="BJ48" s="155">
        <v>7344</v>
      </c>
      <c r="BK48" s="133">
        <v>5850</v>
      </c>
      <c r="BL48" s="151">
        <v>18894</v>
      </c>
      <c r="BM48" s="151">
        <v>3907</v>
      </c>
      <c r="BN48" s="151">
        <v>6403</v>
      </c>
      <c r="BO48" s="151">
        <v>28154</v>
      </c>
      <c r="BP48" s="151">
        <v>87002</v>
      </c>
      <c r="BQ48" s="151">
        <v>5890</v>
      </c>
      <c r="BR48" s="151">
        <v>11395</v>
      </c>
      <c r="BS48" s="151">
        <v>7804</v>
      </c>
      <c r="BT48" s="64">
        <v>7593</v>
      </c>
      <c r="BU48" s="64">
        <v>4704</v>
      </c>
      <c r="BV48" s="155">
        <v>3982</v>
      </c>
      <c r="BW48" s="133">
        <v>23130</v>
      </c>
      <c r="BX48" s="151"/>
      <c r="BY48" s="151"/>
      <c r="BZ48" s="151"/>
      <c r="CA48" s="151"/>
      <c r="CB48" s="151"/>
      <c r="CC48" s="151"/>
      <c r="CD48" s="151"/>
      <c r="CE48" s="151"/>
      <c r="CF48" s="64"/>
      <c r="CG48" s="64"/>
    </row>
    <row r="49" spans="1:85" x14ac:dyDescent="0.25">
      <c r="A49" s="37" t="s">
        <v>1427</v>
      </c>
      <c r="B49" s="106">
        <v>450</v>
      </c>
      <c r="C49" s="106">
        <v>458</v>
      </c>
      <c r="D49" s="106">
        <v>509</v>
      </c>
      <c r="E49" s="106">
        <v>433</v>
      </c>
      <c r="F49" s="106">
        <v>435</v>
      </c>
      <c r="G49" s="106">
        <v>412</v>
      </c>
      <c r="H49" s="106">
        <v>480</v>
      </c>
      <c r="I49" s="106">
        <v>612</v>
      </c>
      <c r="J49" s="106">
        <v>681</v>
      </c>
      <c r="K49" s="113">
        <v>768</v>
      </c>
      <c r="L49" s="64">
        <v>790</v>
      </c>
      <c r="M49" s="64">
        <v>845</v>
      </c>
      <c r="N49" s="64">
        <v>909</v>
      </c>
      <c r="O49" s="113">
        <v>631</v>
      </c>
      <c r="P49" s="37">
        <v>453</v>
      </c>
      <c r="Q49" s="37">
        <v>678</v>
      </c>
      <c r="R49" s="106">
        <v>6409</v>
      </c>
      <c r="S49" s="106">
        <v>11313</v>
      </c>
      <c r="T49" s="133">
        <v>26346</v>
      </c>
      <c r="U49" s="133">
        <v>12929</v>
      </c>
      <c r="V49" s="133">
        <v>6159</v>
      </c>
      <c r="W49" s="133">
        <v>3507</v>
      </c>
      <c r="X49" s="133">
        <v>7874</v>
      </c>
      <c r="Y49" s="133">
        <v>5758</v>
      </c>
      <c r="Z49" s="133">
        <v>4546</v>
      </c>
      <c r="AA49" s="133">
        <v>1872</v>
      </c>
      <c r="AB49" s="133">
        <v>789</v>
      </c>
      <c r="AC49" s="133">
        <v>1611</v>
      </c>
      <c r="AD49" s="133">
        <v>10120</v>
      </c>
      <c r="AE49" s="133">
        <v>13300</v>
      </c>
      <c r="AF49" s="133">
        <v>3887</v>
      </c>
      <c r="AG49" s="133">
        <v>3320</v>
      </c>
      <c r="AH49" s="133">
        <v>3110</v>
      </c>
      <c r="AI49" s="133">
        <v>6080</v>
      </c>
      <c r="AJ49" s="133">
        <v>4379</v>
      </c>
      <c r="AK49" s="133">
        <v>7261</v>
      </c>
      <c r="AL49" s="133">
        <v>2285</v>
      </c>
      <c r="AM49" s="133">
        <v>3320</v>
      </c>
      <c r="AN49" s="47">
        <v>4184</v>
      </c>
      <c r="AO49" s="47">
        <v>4184</v>
      </c>
      <c r="AP49" s="47">
        <v>9075</v>
      </c>
      <c r="AQ49" s="47">
        <v>1646</v>
      </c>
      <c r="AR49" s="47">
        <v>2702</v>
      </c>
      <c r="AS49" s="133">
        <v>2868</v>
      </c>
      <c r="AT49" s="47">
        <v>6399</v>
      </c>
      <c r="AU49" s="47">
        <v>41658</v>
      </c>
      <c r="AV49" s="133">
        <v>4805</v>
      </c>
      <c r="AW49" s="133">
        <v>6309</v>
      </c>
      <c r="AX49" s="47">
        <v>5331</v>
      </c>
      <c r="AY49" s="133">
        <v>4460</v>
      </c>
      <c r="AZ49" s="133">
        <v>3515</v>
      </c>
      <c r="BA49" s="133">
        <v>5732</v>
      </c>
      <c r="BB49" s="155">
        <v>3763</v>
      </c>
      <c r="BC49" s="155">
        <v>4340</v>
      </c>
      <c r="BD49" s="155">
        <v>7325</v>
      </c>
      <c r="BE49" s="155">
        <v>14899</v>
      </c>
      <c r="BF49" s="155">
        <v>12930</v>
      </c>
      <c r="BG49" s="155">
        <v>5278</v>
      </c>
      <c r="BH49" s="155">
        <v>17545</v>
      </c>
      <c r="BI49" s="155">
        <v>5792</v>
      </c>
      <c r="BJ49" s="155">
        <v>10006</v>
      </c>
      <c r="BK49" s="133">
        <v>13978</v>
      </c>
      <c r="BL49" s="151">
        <v>6471</v>
      </c>
      <c r="BM49" s="151">
        <v>10114</v>
      </c>
      <c r="BN49" s="151">
        <v>7815</v>
      </c>
      <c r="BO49" s="151">
        <v>9423</v>
      </c>
      <c r="BP49" s="151">
        <v>7354</v>
      </c>
      <c r="BQ49" s="151">
        <v>5361</v>
      </c>
      <c r="BR49" s="151">
        <v>19547</v>
      </c>
      <c r="BS49" s="151">
        <v>9639</v>
      </c>
      <c r="BT49" s="64">
        <v>34401</v>
      </c>
      <c r="BU49" s="64">
        <v>7426</v>
      </c>
      <c r="BV49" s="155">
        <v>27740</v>
      </c>
      <c r="BW49" s="133">
        <v>6674</v>
      </c>
      <c r="BX49" s="151"/>
      <c r="BY49" s="151"/>
      <c r="BZ49" s="151"/>
      <c r="CA49" s="151"/>
      <c r="CB49" s="151"/>
      <c r="CC49" s="151"/>
      <c r="CD49" s="151"/>
      <c r="CE49" s="151"/>
      <c r="CF49" s="64"/>
      <c r="CG49" s="64"/>
    </row>
    <row r="50" spans="1:85" x14ac:dyDescent="0.25">
      <c r="A50" s="37" t="s">
        <v>1350</v>
      </c>
      <c r="B50" s="117">
        <v>0</v>
      </c>
      <c r="C50" s="58">
        <v>0</v>
      </c>
      <c r="D50" s="58">
        <v>0</v>
      </c>
      <c r="E50" s="106">
        <v>33</v>
      </c>
      <c r="F50" s="106">
        <v>136</v>
      </c>
      <c r="G50" s="106">
        <v>141</v>
      </c>
      <c r="H50" s="106">
        <v>193</v>
      </c>
      <c r="I50" s="106">
        <v>207</v>
      </c>
      <c r="J50" s="106">
        <v>254</v>
      </c>
      <c r="K50" s="113">
        <v>223</v>
      </c>
      <c r="L50" s="64">
        <v>260</v>
      </c>
      <c r="M50" s="64">
        <v>309</v>
      </c>
      <c r="N50" s="64">
        <v>241</v>
      </c>
      <c r="O50" s="113">
        <v>242</v>
      </c>
      <c r="P50" s="37">
        <v>193</v>
      </c>
      <c r="Q50" s="37">
        <v>448</v>
      </c>
      <c r="R50" s="106">
        <v>968</v>
      </c>
      <c r="S50" s="106">
        <v>524</v>
      </c>
      <c r="T50" s="133">
        <v>917</v>
      </c>
      <c r="U50" s="133">
        <v>1075</v>
      </c>
      <c r="V50" s="133">
        <v>984</v>
      </c>
      <c r="W50" s="133">
        <v>2131</v>
      </c>
      <c r="X50" s="133">
        <v>2208</v>
      </c>
      <c r="Y50" s="133">
        <v>2378</v>
      </c>
      <c r="Z50" s="133">
        <v>6755</v>
      </c>
      <c r="AA50" s="133">
        <v>899</v>
      </c>
      <c r="AB50" s="133">
        <v>900</v>
      </c>
      <c r="AC50" s="133">
        <v>1566</v>
      </c>
      <c r="AD50" s="133">
        <v>1009</v>
      </c>
      <c r="AE50" s="133">
        <v>1461</v>
      </c>
      <c r="AF50" s="133">
        <v>1751</v>
      </c>
      <c r="AG50" s="133">
        <v>2387</v>
      </c>
      <c r="AH50" s="133">
        <v>2207</v>
      </c>
      <c r="AI50" s="133">
        <v>9758</v>
      </c>
      <c r="AJ50" s="133">
        <v>1920</v>
      </c>
      <c r="AK50" s="133">
        <v>2847</v>
      </c>
      <c r="AL50" s="133">
        <v>994</v>
      </c>
      <c r="AM50" s="133">
        <v>983</v>
      </c>
      <c r="AN50" s="47">
        <v>1705</v>
      </c>
      <c r="AO50" s="47">
        <v>1705</v>
      </c>
      <c r="AP50" s="47">
        <v>16990</v>
      </c>
      <c r="AQ50" s="47">
        <v>2540</v>
      </c>
      <c r="AR50" s="47">
        <v>3892</v>
      </c>
      <c r="AS50" s="133">
        <v>3765</v>
      </c>
      <c r="AT50" s="47">
        <v>1800</v>
      </c>
      <c r="AU50" s="47">
        <v>2583</v>
      </c>
      <c r="AV50" s="133">
        <v>3641</v>
      </c>
      <c r="AW50" s="133">
        <v>2711</v>
      </c>
      <c r="AX50" s="47">
        <v>2424</v>
      </c>
      <c r="AY50" s="133">
        <v>3365</v>
      </c>
      <c r="AZ50" s="133">
        <v>4469</v>
      </c>
      <c r="BA50" s="133">
        <v>3866</v>
      </c>
      <c r="BB50" s="155">
        <v>27590</v>
      </c>
      <c r="BC50" s="155">
        <v>3846</v>
      </c>
      <c r="BD50" s="155">
        <v>28221</v>
      </c>
      <c r="BE50" s="155">
        <v>6159</v>
      </c>
      <c r="BF50" s="155">
        <v>2867</v>
      </c>
      <c r="BG50" s="155">
        <v>3216</v>
      </c>
      <c r="BH50" s="155">
        <v>5946</v>
      </c>
      <c r="BI50" s="155">
        <v>26804</v>
      </c>
      <c r="BJ50" s="155">
        <v>12946</v>
      </c>
      <c r="BK50" s="133">
        <v>4816</v>
      </c>
      <c r="BL50" s="151">
        <v>3131</v>
      </c>
      <c r="BM50" s="151">
        <v>22355</v>
      </c>
      <c r="BN50" s="151">
        <v>16177</v>
      </c>
      <c r="BO50" s="151">
        <v>12809</v>
      </c>
      <c r="BP50" s="151">
        <v>34056</v>
      </c>
      <c r="BQ50" s="151">
        <v>14844</v>
      </c>
      <c r="BR50" s="151">
        <v>8226</v>
      </c>
      <c r="BS50" s="151">
        <v>6480</v>
      </c>
      <c r="BT50" s="64">
        <v>9731</v>
      </c>
      <c r="BU50" s="64">
        <v>6704</v>
      </c>
      <c r="BV50" s="155">
        <v>6087</v>
      </c>
      <c r="BW50" s="133">
        <v>18822</v>
      </c>
      <c r="BX50" s="151"/>
      <c r="BY50" s="151"/>
      <c r="BZ50" s="151"/>
      <c r="CA50" s="151"/>
      <c r="CB50" s="151"/>
      <c r="CC50" s="151"/>
      <c r="CD50" s="151"/>
      <c r="CE50" s="151"/>
      <c r="CF50" s="64"/>
      <c r="CG50" s="64"/>
    </row>
    <row r="51" spans="1:85" x14ac:dyDescent="0.25">
      <c r="A51" s="37" t="s">
        <v>1349</v>
      </c>
      <c r="B51" s="65">
        <v>0</v>
      </c>
      <c r="C51" s="65">
        <v>0</v>
      </c>
      <c r="D51" s="65">
        <v>0</v>
      </c>
      <c r="E51" s="65">
        <v>0</v>
      </c>
      <c r="F51" s="106">
        <v>124</v>
      </c>
      <c r="G51" s="106">
        <v>100</v>
      </c>
      <c r="H51" s="106">
        <v>102</v>
      </c>
      <c r="I51" s="106">
        <v>119</v>
      </c>
      <c r="J51" s="106">
        <v>156</v>
      </c>
      <c r="K51" s="113">
        <v>157</v>
      </c>
      <c r="L51" s="64">
        <v>196</v>
      </c>
      <c r="M51" s="64">
        <v>189</v>
      </c>
      <c r="N51" s="64">
        <v>164</v>
      </c>
      <c r="O51" s="113">
        <v>156</v>
      </c>
      <c r="P51" s="37">
        <v>124</v>
      </c>
      <c r="Q51" s="37">
        <v>293</v>
      </c>
      <c r="R51" s="106">
        <v>486</v>
      </c>
      <c r="S51" s="106">
        <v>3910</v>
      </c>
      <c r="T51" s="133">
        <v>2299</v>
      </c>
      <c r="U51" s="133">
        <v>4730</v>
      </c>
      <c r="V51" s="133">
        <v>520</v>
      </c>
      <c r="W51" s="133">
        <v>2083</v>
      </c>
      <c r="X51" s="133">
        <v>1467</v>
      </c>
      <c r="Y51" s="133">
        <v>612</v>
      </c>
      <c r="Z51" s="133">
        <v>227</v>
      </c>
      <c r="AA51" s="133">
        <v>486</v>
      </c>
      <c r="AB51" s="133">
        <v>459</v>
      </c>
      <c r="AC51" s="133">
        <v>276</v>
      </c>
      <c r="AD51" s="133">
        <v>255</v>
      </c>
      <c r="AE51" s="133">
        <v>594</v>
      </c>
      <c r="AF51" s="133">
        <v>2538</v>
      </c>
      <c r="AG51" s="133">
        <v>6868</v>
      </c>
      <c r="AH51" s="133">
        <v>2443</v>
      </c>
      <c r="AI51" s="133">
        <v>1238</v>
      </c>
      <c r="AJ51" s="133">
        <v>3500</v>
      </c>
      <c r="AK51" s="133">
        <v>1544</v>
      </c>
      <c r="AL51" s="133">
        <v>429</v>
      </c>
      <c r="AM51" s="133">
        <v>3933</v>
      </c>
      <c r="AN51" s="47">
        <v>694</v>
      </c>
      <c r="AO51" s="47">
        <v>694</v>
      </c>
      <c r="AP51" s="47">
        <v>1398</v>
      </c>
      <c r="AQ51" s="47">
        <v>4514</v>
      </c>
      <c r="AR51" s="47">
        <v>352</v>
      </c>
      <c r="AS51" s="133">
        <v>547</v>
      </c>
      <c r="AT51" s="47">
        <v>2916</v>
      </c>
      <c r="AU51" s="47">
        <v>1012</v>
      </c>
      <c r="AV51" s="133">
        <v>1134</v>
      </c>
      <c r="AW51" s="133">
        <v>1419</v>
      </c>
      <c r="AX51" s="47">
        <v>1405</v>
      </c>
      <c r="AY51" s="133">
        <v>433</v>
      </c>
      <c r="AZ51" s="133">
        <v>1248</v>
      </c>
      <c r="BA51" s="133">
        <v>670</v>
      </c>
      <c r="BB51" s="155">
        <v>12756</v>
      </c>
      <c r="BC51" s="155">
        <v>1932</v>
      </c>
      <c r="BD51" s="155">
        <v>1592</v>
      </c>
      <c r="BE51" s="155">
        <v>832</v>
      </c>
      <c r="BF51" s="155">
        <v>1718</v>
      </c>
      <c r="BG51" s="155">
        <v>1446</v>
      </c>
      <c r="BH51" s="155">
        <v>3023</v>
      </c>
      <c r="BI51" s="155">
        <v>3648</v>
      </c>
      <c r="BJ51" s="155">
        <v>4382</v>
      </c>
      <c r="BK51" s="133">
        <v>51404</v>
      </c>
      <c r="BL51" s="151">
        <v>2210</v>
      </c>
      <c r="BM51" s="151">
        <v>1675</v>
      </c>
      <c r="BN51" s="151">
        <v>3032</v>
      </c>
      <c r="BO51" s="151">
        <v>9673</v>
      </c>
      <c r="BP51" s="151">
        <v>4859</v>
      </c>
      <c r="BQ51" s="151">
        <v>14519</v>
      </c>
      <c r="BR51" s="151">
        <v>7086</v>
      </c>
      <c r="BS51" s="151">
        <v>10809</v>
      </c>
      <c r="BT51" s="64">
        <v>14131</v>
      </c>
      <c r="BU51" s="64">
        <v>5827</v>
      </c>
      <c r="BV51" s="155">
        <v>11560</v>
      </c>
      <c r="BW51" s="133">
        <v>11160</v>
      </c>
      <c r="BX51" s="151"/>
      <c r="BY51" s="151"/>
      <c r="BZ51" s="151"/>
      <c r="CA51" s="151"/>
      <c r="CB51" s="151"/>
      <c r="CC51" s="151"/>
      <c r="CD51" s="151"/>
      <c r="CE51" s="151"/>
      <c r="CF51" s="64"/>
      <c r="CG51" s="64"/>
    </row>
    <row r="52" spans="1:85" x14ac:dyDescent="0.25">
      <c r="A52" s="37" t="s">
        <v>1379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106">
        <v>115</v>
      </c>
      <c r="J52" s="106">
        <v>142</v>
      </c>
      <c r="K52" s="113">
        <v>150</v>
      </c>
      <c r="L52" s="64">
        <v>132</v>
      </c>
      <c r="M52" s="64">
        <v>171</v>
      </c>
      <c r="N52" s="64">
        <v>165</v>
      </c>
      <c r="O52" s="113">
        <v>153</v>
      </c>
      <c r="P52" s="37">
        <v>147</v>
      </c>
      <c r="Q52" s="37">
        <v>552</v>
      </c>
      <c r="R52" s="106">
        <v>551</v>
      </c>
      <c r="S52" s="106">
        <v>761</v>
      </c>
      <c r="T52" s="133">
        <v>1176</v>
      </c>
      <c r="U52" s="133">
        <v>860</v>
      </c>
      <c r="V52" s="133">
        <v>738</v>
      </c>
      <c r="W52" s="133">
        <v>1523</v>
      </c>
      <c r="X52" s="133">
        <v>3644</v>
      </c>
      <c r="Y52" s="133">
        <v>1845</v>
      </c>
      <c r="Z52" s="133">
        <v>1075</v>
      </c>
      <c r="AA52" s="133">
        <v>459</v>
      </c>
      <c r="AB52" s="133">
        <v>2326</v>
      </c>
      <c r="AC52" s="133">
        <v>676</v>
      </c>
      <c r="AD52" s="133">
        <v>1764</v>
      </c>
      <c r="AE52" s="133">
        <v>1948</v>
      </c>
      <c r="AF52" s="133">
        <v>1548</v>
      </c>
      <c r="AG52" s="133">
        <v>1190</v>
      </c>
      <c r="AH52" s="133">
        <v>1044</v>
      </c>
      <c r="AI52" s="133">
        <v>726</v>
      </c>
      <c r="AJ52" s="133">
        <v>1471</v>
      </c>
      <c r="AK52" s="133">
        <v>3001</v>
      </c>
      <c r="AL52" s="133">
        <v>588</v>
      </c>
      <c r="AM52" s="133">
        <v>1022</v>
      </c>
      <c r="AN52" s="47">
        <v>1296</v>
      </c>
      <c r="AO52" s="47">
        <v>1296</v>
      </c>
      <c r="AP52" s="47">
        <v>9853</v>
      </c>
      <c r="AQ52" s="47">
        <v>524</v>
      </c>
      <c r="AR52" s="47">
        <v>1065</v>
      </c>
      <c r="AS52" s="133">
        <v>502</v>
      </c>
      <c r="AT52" s="47">
        <v>1216</v>
      </c>
      <c r="AU52" s="47">
        <v>1734</v>
      </c>
      <c r="AV52" s="133">
        <v>731</v>
      </c>
      <c r="AW52" s="133">
        <v>586</v>
      </c>
      <c r="AX52" s="47">
        <v>1354</v>
      </c>
      <c r="AY52" s="133">
        <v>1004</v>
      </c>
      <c r="AZ52" s="133">
        <v>2060</v>
      </c>
      <c r="BA52" s="133">
        <v>4616</v>
      </c>
      <c r="BB52" s="155">
        <v>16104</v>
      </c>
      <c r="BC52" s="155">
        <v>5617</v>
      </c>
      <c r="BD52" s="155">
        <v>16288</v>
      </c>
      <c r="BE52" s="155">
        <v>3782</v>
      </c>
      <c r="BF52" s="155">
        <v>29690</v>
      </c>
      <c r="BG52" s="155">
        <v>1702</v>
      </c>
      <c r="BH52" s="155">
        <v>3001</v>
      </c>
      <c r="BI52" s="155">
        <v>2464</v>
      </c>
      <c r="BJ52" s="155">
        <v>3961</v>
      </c>
      <c r="BK52" s="133">
        <v>2605</v>
      </c>
      <c r="BL52" s="151">
        <v>38667</v>
      </c>
      <c r="BM52" s="151">
        <v>3702</v>
      </c>
      <c r="BN52" s="151">
        <v>4578</v>
      </c>
      <c r="BO52" s="151">
        <v>2395</v>
      </c>
      <c r="BP52" s="151">
        <v>2963</v>
      </c>
      <c r="BQ52" s="151">
        <v>3783</v>
      </c>
      <c r="BR52" s="151">
        <v>2332</v>
      </c>
      <c r="BS52" s="151">
        <v>2531</v>
      </c>
      <c r="BT52" s="64">
        <v>6262</v>
      </c>
      <c r="BU52" s="64">
        <v>10458</v>
      </c>
      <c r="BV52" s="155">
        <v>6132</v>
      </c>
      <c r="BW52" s="133">
        <v>3702</v>
      </c>
      <c r="BX52" s="151"/>
      <c r="BY52" s="151"/>
      <c r="BZ52" s="151"/>
      <c r="CA52" s="151"/>
      <c r="CB52" s="151"/>
      <c r="CC52" s="151"/>
      <c r="CD52" s="151"/>
      <c r="CE52" s="151"/>
      <c r="CF52" s="64"/>
      <c r="CG52" s="64"/>
    </row>
    <row r="53" spans="1:85" x14ac:dyDescent="0.25">
      <c r="A53" s="37" t="s">
        <v>1084</v>
      </c>
      <c r="B53" s="106">
        <v>75</v>
      </c>
      <c r="C53" s="106">
        <v>88</v>
      </c>
      <c r="D53" s="106">
        <v>101</v>
      </c>
      <c r="E53" s="106">
        <v>167</v>
      </c>
      <c r="F53" s="106">
        <v>193</v>
      </c>
      <c r="G53" s="106">
        <v>197</v>
      </c>
      <c r="H53" s="106">
        <v>242</v>
      </c>
      <c r="I53" s="106">
        <v>201</v>
      </c>
      <c r="J53" s="106">
        <v>268</v>
      </c>
      <c r="K53" s="113">
        <v>289</v>
      </c>
      <c r="L53" s="64">
        <v>305</v>
      </c>
      <c r="M53" s="64">
        <v>335</v>
      </c>
      <c r="N53" s="64">
        <v>355</v>
      </c>
      <c r="O53" s="65">
        <v>397</v>
      </c>
      <c r="P53" s="37">
        <v>294</v>
      </c>
      <c r="Q53" s="37">
        <v>742</v>
      </c>
      <c r="R53" s="106">
        <v>884</v>
      </c>
      <c r="S53" s="106">
        <v>693</v>
      </c>
      <c r="T53" s="133">
        <v>911</v>
      </c>
      <c r="U53" s="133">
        <v>803</v>
      </c>
      <c r="V53" s="133">
        <v>2085</v>
      </c>
      <c r="W53" s="133">
        <v>6742</v>
      </c>
      <c r="X53" s="133">
        <v>725</v>
      </c>
      <c r="Y53" s="133">
        <v>718</v>
      </c>
      <c r="Z53" s="133">
        <v>813</v>
      </c>
      <c r="AA53" s="133">
        <v>1704</v>
      </c>
      <c r="AB53" s="133">
        <v>2966</v>
      </c>
      <c r="AC53" s="133">
        <v>1273</v>
      </c>
      <c r="AD53" s="133">
        <v>841</v>
      </c>
      <c r="AE53" s="133">
        <v>2989</v>
      </c>
      <c r="AF53" s="133">
        <v>2937</v>
      </c>
      <c r="AG53" s="133">
        <v>2447</v>
      </c>
      <c r="AH53" s="133">
        <v>17110</v>
      </c>
      <c r="AI53" s="133">
        <v>1223</v>
      </c>
      <c r="AJ53" s="133">
        <v>3269</v>
      </c>
      <c r="AK53" s="133">
        <v>9956</v>
      </c>
      <c r="AL53" s="133">
        <v>1242</v>
      </c>
      <c r="AM53" s="133">
        <v>8582</v>
      </c>
      <c r="AN53" s="47">
        <v>1835</v>
      </c>
      <c r="AO53" s="47">
        <v>1835</v>
      </c>
      <c r="AP53" s="47">
        <v>4118</v>
      </c>
      <c r="AQ53" s="47">
        <v>3367</v>
      </c>
      <c r="AR53" s="47">
        <v>2377</v>
      </c>
      <c r="AS53" s="133">
        <v>3476</v>
      </c>
      <c r="AT53" s="47">
        <v>5376</v>
      </c>
      <c r="AU53" s="47">
        <v>6102</v>
      </c>
      <c r="AV53" s="133">
        <v>3833</v>
      </c>
      <c r="AW53" s="133">
        <v>20471</v>
      </c>
      <c r="AX53" s="47">
        <v>3422</v>
      </c>
      <c r="AY53" s="133">
        <v>2046</v>
      </c>
      <c r="AZ53" s="133">
        <v>7749</v>
      </c>
      <c r="BA53" s="133">
        <v>2823</v>
      </c>
      <c r="BB53" s="155">
        <v>2795</v>
      </c>
      <c r="BC53" s="155">
        <v>1690</v>
      </c>
      <c r="BD53" s="155">
        <v>2076</v>
      </c>
      <c r="BE53" s="155">
        <v>3554</v>
      </c>
      <c r="BF53" s="155">
        <v>1897</v>
      </c>
      <c r="BG53" s="155">
        <v>3648</v>
      </c>
      <c r="BH53" s="155">
        <v>3173</v>
      </c>
      <c r="BI53" s="155">
        <v>160477</v>
      </c>
      <c r="BJ53" s="155">
        <v>5811</v>
      </c>
      <c r="BK53" s="133">
        <v>10660</v>
      </c>
      <c r="BL53" s="151">
        <v>6186</v>
      </c>
      <c r="BM53" s="151">
        <v>2570</v>
      </c>
      <c r="BN53" s="151">
        <v>1977</v>
      </c>
      <c r="BO53" s="151">
        <v>4684</v>
      </c>
      <c r="BP53" s="151">
        <v>2674</v>
      </c>
      <c r="BQ53" s="151">
        <v>2525</v>
      </c>
      <c r="BR53" s="151">
        <v>5175</v>
      </c>
      <c r="BS53" s="151">
        <v>1910</v>
      </c>
      <c r="BT53" s="64">
        <v>6156</v>
      </c>
      <c r="BU53" s="64">
        <v>4120</v>
      </c>
      <c r="BV53" s="155">
        <v>5364</v>
      </c>
      <c r="BW53" s="133">
        <v>4578</v>
      </c>
      <c r="BX53" s="151"/>
      <c r="BY53" s="151"/>
      <c r="BZ53" s="151"/>
      <c r="CA53" s="151"/>
      <c r="CB53" s="151"/>
      <c r="CC53" s="151"/>
      <c r="CD53" s="151"/>
      <c r="CE53" s="151"/>
      <c r="CF53" s="64"/>
      <c r="CG53" s="64"/>
    </row>
    <row r="54" spans="1:85" s="7" customForma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AG54" s="182"/>
      <c r="AV54" s="182"/>
    </row>
  </sheetData>
  <phoneticPr fontId="64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CN53"/>
  <sheetViews>
    <sheetView topLeftCell="A49" zoomScale="80" zoomScaleNormal="80" zoomScalePageLayoutView="80" workbookViewId="0">
      <pane xSplit="1" topLeftCell="BH1" activePane="topRight" state="frozen"/>
      <selection pane="topRight" activeCell="BU91" sqref="BU91"/>
    </sheetView>
  </sheetViews>
  <sheetFormatPr defaultColWidth="10" defaultRowHeight="15" x14ac:dyDescent="0.25"/>
  <cols>
    <col min="1" max="1" width="22.42578125" style="75" customWidth="1"/>
    <col min="2" max="10" width="10" style="75"/>
    <col min="11" max="11" width="11.140625" style="75" customWidth="1"/>
    <col min="12" max="12" width="10" style="75"/>
    <col min="13" max="18" width="11.42578125" style="75" customWidth="1"/>
    <col min="19" max="37" width="11.42578125" style="108" customWidth="1"/>
    <col min="38" max="38" width="12" style="75" customWidth="1"/>
    <col min="39" max="39" width="12.7109375" style="75" customWidth="1"/>
    <col min="40" max="40" width="12.42578125" style="75" customWidth="1"/>
    <col min="41" max="41" width="12.140625" style="75" customWidth="1"/>
    <col min="42" max="42" width="11.42578125" style="75" customWidth="1"/>
    <col min="43" max="43" width="11.140625" style="75" customWidth="1"/>
    <col min="44" max="44" width="11.28515625" style="108" customWidth="1"/>
    <col min="45" max="45" width="11.28515625" style="75" bestFit="1" customWidth="1"/>
    <col min="46" max="46" width="12.140625" style="75" customWidth="1"/>
    <col min="47" max="47" width="12.85546875" style="75" customWidth="1"/>
    <col min="48" max="48" width="11.42578125" style="75" bestFit="1" customWidth="1"/>
    <col min="49" max="49" width="14.28515625" style="20" bestFit="1" customWidth="1"/>
    <col min="50" max="53" width="14.28515625" style="20" customWidth="1"/>
    <col min="54" max="54" width="12.7109375" style="20" customWidth="1"/>
    <col min="55" max="55" width="11.85546875" style="20" customWidth="1"/>
    <col min="56" max="61" width="14.28515625" style="20" customWidth="1"/>
    <col min="62" max="62" width="13.42578125" style="75" bestFit="1" customWidth="1"/>
    <col min="63" max="63" width="12.7109375" style="75" customWidth="1"/>
    <col min="64" max="64" width="11.42578125" style="75" customWidth="1"/>
    <col min="65" max="65" width="10.85546875" style="75" bestFit="1" customWidth="1"/>
    <col min="66" max="66" width="12.42578125" style="75" customWidth="1"/>
    <col min="67" max="67" width="13.85546875" style="75" bestFit="1" customWidth="1"/>
    <col min="68" max="68" width="12" style="75" customWidth="1"/>
    <col min="69" max="70" width="13.85546875" style="75" bestFit="1" customWidth="1"/>
    <col min="71" max="73" width="15.140625" style="75" bestFit="1" customWidth="1"/>
    <col min="74" max="85" width="15.140625" style="108" customWidth="1"/>
    <col min="86" max="86" width="14.28515625" style="75" customWidth="1"/>
    <col min="87" max="87" width="16.140625" style="75" customWidth="1"/>
    <col min="88" max="16384" width="10" style="75"/>
  </cols>
  <sheetData>
    <row r="1" spans="1:92" ht="20.25" thickBot="1" x14ac:dyDescent="0.35">
      <c r="A1" s="315" t="s">
        <v>1180</v>
      </c>
      <c r="B1" s="67"/>
      <c r="C1" s="97" t="s">
        <v>1196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18" t="s">
        <v>1229</v>
      </c>
      <c r="R1" s="118"/>
      <c r="S1" s="97" t="s">
        <v>1230</v>
      </c>
      <c r="T1" s="124"/>
      <c r="U1" s="127"/>
      <c r="V1" s="130"/>
      <c r="W1" s="135"/>
      <c r="X1" s="136"/>
      <c r="Y1" s="140"/>
      <c r="Z1" s="145"/>
      <c r="AA1" s="145"/>
      <c r="AB1" s="145"/>
      <c r="AC1" s="150"/>
      <c r="AD1" s="156"/>
      <c r="AE1" s="157"/>
      <c r="AF1" s="162"/>
      <c r="AG1" s="163"/>
      <c r="AH1" s="163"/>
      <c r="AI1" s="163"/>
      <c r="AJ1" s="163"/>
      <c r="AK1" s="163"/>
      <c r="AL1" s="108"/>
      <c r="AM1" s="108"/>
      <c r="AN1" s="108"/>
      <c r="AO1" s="108"/>
      <c r="AP1" s="108"/>
      <c r="AQ1" s="108"/>
      <c r="AS1" s="108"/>
    </row>
    <row r="2" spans="1:92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200" t="s">
        <v>1137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308"/>
      <c r="AX2" s="348" t="s">
        <v>1189</v>
      </c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06" t="s">
        <v>620</v>
      </c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8" t="s">
        <v>196</v>
      </c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108"/>
      <c r="CI2" s="108"/>
      <c r="CJ2" s="108"/>
      <c r="CK2" s="108"/>
      <c r="CL2" s="108"/>
      <c r="CM2" s="108"/>
      <c r="CN2" s="108"/>
    </row>
    <row r="3" spans="1:92" x14ac:dyDescent="0.25"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122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72" t="s">
        <v>1199</v>
      </c>
      <c r="AG3" s="175" t="s">
        <v>1343</v>
      </c>
      <c r="AH3" s="175" t="s">
        <v>1347</v>
      </c>
      <c r="AI3" s="175" t="s">
        <v>1346</v>
      </c>
      <c r="AJ3" s="175" t="s">
        <v>1345</v>
      </c>
      <c r="AK3" s="175" t="s">
        <v>1460</v>
      </c>
      <c r="AL3" s="209" t="s">
        <v>1203</v>
      </c>
      <c r="AM3" s="209" t="s">
        <v>1453</v>
      </c>
      <c r="AN3" s="209" t="s">
        <v>1452</v>
      </c>
      <c r="AO3" s="209" t="s">
        <v>1451</v>
      </c>
      <c r="AP3" s="209" t="s">
        <v>1450</v>
      </c>
      <c r="AQ3" s="209" t="s">
        <v>1448</v>
      </c>
      <c r="AR3" s="209" t="s">
        <v>1199</v>
      </c>
      <c r="AS3" s="209" t="s">
        <v>1343</v>
      </c>
      <c r="AT3" s="209" t="s">
        <v>1347</v>
      </c>
      <c r="AU3" s="209" t="s">
        <v>1346</v>
      </c>
      <c r="AV3" s="209" t="s">
        <v>1345</v>
      </c>
      <c r="AW3" s="325" t="s">
        <v>1460</v>
      </c>
      <c r="AX3" s="359" t="s">
        <v>1203</v>
      </c>
      <c r="AY3" s="359" t="s">
        <v>1453</v>
      </c>
      <c r="AZ3" s="359" t="s">
        <v>1452</v>
      </c>
      <c r="BA3" s="359" t="s">
        <v>1451</v>
      </c>
      <c r="BB3" s="359" t="s">
        <v>1450</v>
      </c>
      <c r="BC3" s="359" t="s">
        <v>1448</v>
      </c>
      <c r="BD3" s="359" t="s">
        <v>1199</v>
      </c>
      <c r="BE3" s="359" t="s">
        <v>1343</v>
      </c>
      <c r="BF3" s="359" t="s">
        <v>1347</v>
      </c>
      <c r="BG3" s="359" t="s">
        <v>1346</v>
      </c>
      <c r="BH3" s="359" t="s">
        <v>1345</v>
      </c>
      <c r="BI3" s="359" t="s">
        <v>1460</v>
      </c>
      <c r="BJ3" s="574" t="s">
        <v>1203</v>
      </c>
      <c r="BK3" s="574" t="s">
        <v>1453</v>
      </c>
      <c r="BL3" s="574" t="s">
        <v>1452</v>
      </c>
      <c r="BM3" s="574" t="s">
        <v>1451</v>
      </c>
      <c r="BN3" s="574" t="s">
        <v>1450</v>
      </c>
      <c r="BO3" s="574" t="s">
        <v>1448</v>
      </c>
      <c r="BP3" s="574" t="s">
        <v>1199</v>
      </c>
      <c r="BQ3" s="574" t="s">
        <v>1343</v>
      </c>
      <c r="BR3" s="574" t="s">
        <v>1347</v>
      </c>
      <c r="BS3" s="574" t="s">
        <v>1346</v>
      </c>
      <c r="BT3" s="574" t="s">
        <v>1345</v>
      </c>
      <c r="BU3" s="574" t="s">
        <v>1460</v>
      </c>
      <c r="BV3" s="776" t="s">
        <v>1203</v>
      </c>
      <c r="BW3" s="776" t="s">
        <v>1453</v>
      </c>
      <c r="BX3" s="776" t="s">
        <v>1452</v>
      </c>
      <c r="BY3" s="776" t="s">
        <v>1451</v>
      </c>
      <c r="BZ3" s="776" t="s">
        <v>1450</v>
      </c>
      <c r="CA3" s="776" t="s">
        <v>1448</v>
      </c>
      <c r="CB3" s="776" t="s">
        <v>1199</v>
      </c>
      <c r="CC3" s="776" t="s">
        <v>1343</v>
      </c>
      <c r="CD3" s="776" t="s">
        <v>1347</v>
      </c>
      <c r="CE3" s="776" t="s">
        <v>1346</v>
      </c>
      <c r="CF3" s="776" t="s">
        <v>1345</v>
      </c>
      <c r="CG3" s="776" t="s">
        <v>1460</v>
      </c>
      <c r="CH3" s="220" t="s">
        <v>1233</v>
      </c>
      <c r="CI3" s="221" t="s">
        <v>1043</v>
      </c>
    </row>
    <row r="4" spans="1:92" ht="15.75" thickBot="1" x14ac:dyDescent="0.3">
      <c r="A4" s="99" t="s">
        <v>1197</v>
      </c>
      <c r="B4" s="99">
        <f t="shared" ref="B4:AE4" si="0">SUM(B6+B26+B41)</f>
        <v>958535</v>
      </c>
      <c r="C4" s="99">
        <f t="shared" si="0"/>
        <v>894547</v>
      </c>
      <c r="D4" s="99">
        <f t="shared" si="0"/>
        <v>1010782</v>
      </c>
      <c r="E4" s="99">
        <f t="shared" si="0"/>
        <v>939488</v>
      </c>
      <c r="F4" s="99">
        <f t="shared" si="0"/>
        <v>1293903</v>
      </c>
      <c r="G4" s="99">
        <f t="shared" si="0"/>
        <v>1348222</v>
      </c>
      <c r="H4" s="99">
        <f t="shared" si="0"/>
        <v>1215913</v>
      </c>
      <c r="I4" s="99">
        <f t="shared" si="0"/>
        <v>1351975</v>
      </c>
      <c r="J4" s="99">
        <f t="shared" si="0"/>
        <v>1529890</v>
      </c>
      <c r="K4" s="99">
        <f t="shared" si="0"/>
        <v>1609330</v>
      </c>
      <c r="L4" s="99">
        <f t="shared" si="0"/>
        <v>1849496</v>
      </c>
      <c r="M4" s="99">
        <f t="shared" si="0"/>
        <v>1583671</v>
      </c>
      <c r="N4" s="99">
        <f t="shared" si="0"/>
        <v>1412592</v>
      </c>
      <c r="O4" s="99">
        <f t="shared" si="0"/>
        <v>1342155</v>
      </c>
      <c r="P4" s="99">
        <f t="shared" si="0"/>
        <v>974854</v>
      </c>
      <c r="Q4" s="99">
        <f t="shared" si="0"/>
        <v>1250794</v>
      </c>
      <c r="R4" s="153">
        <f t="shared" si="0"/>
        <v>1812103</v>
      </c>
      <c r="S4" s="153">
        <f t="shared" si="0"/>
        <v>2247105</v>
      </c>
      <c r="T4" s="153">
        <f t="shared" si="0"/>
        <v>3723803</v>
      </c>
      <c r="U4" s="153">
        <f t="shared" si="0"/>
        <v>3128344</v>
      </c>
      <c r="V4" s="153">
        <f t="shared" si="0"/>
        <v>3561232</v>
      </c>
      <c r="W4" s="153">
        <f t="shared" si="0"/>
        <v>4443813</v>
      </c>
      <c r="X4" s="153">
        <f t="shared" si="0"/>
        <v>3789056</v>
      </c>
      <c r="Y4" s="153">
        <f t="shared" si="0"/>
        <v>3229231</v>
      </c>
      <c r="Z4" s="153">
        <f t="shared" si="0"/>
        <v>2365259</v>
      </c>
      <c r="AA4" s="153">
        <f t="shared" si="0"/>
        <v>2307477</v>
      </c>
      <c r="AB4" s="153">
        <f t="shared" si="0"/>
        <v>2145482</v>
      </c>
      <c r="AC4" s="153">
        <f t="shared" si="0"/>
        <v>2084274</v>
      </c>
      <c r="AD4" s="153">
        <f t="shared" si="0"/>
        <v>2500421</v>
      </c>
      <c r="AE4" s="153">
        <f t="shared" si="0"/>
        <v>3169463</v>
      </c>
      <c r="AF4" s="153">
        <f t="shared" ref="AF4:AP4" si="1">SUM(AF6+AF26+AF41)</f>
        <v>6930053</v>
      </c>
      <c r="AG4" s="173">
        <f t="shared" si="1"/>
        <v>3266409</v>
      </c>
      <c r="AH4" s="173">
        <f t="shared" si="1"/>
        <v>4822239</v>
      </c>
      <c r="AI4" s="173">
        <f t="shared" si="1"/>
        <v>4253186</v>
      </c>
      <c r="AJ4" s="173">
        <f t="shared" si="1"/>
        <v>2915594</v>
      </c>
      <c r="AK4" s="173">
        <f t="shared" si="1"/>
        <v>2731677</v>
      </c>
      <c r="AL4" s="261">
        <f t="shared" si="1"/>
        <v>1554817</v>
      </c>
      <c r="AM4" s="173">
        <f t="shared" si="1"/>
        <v>2774248</v>
      </c>
      <c r="AN4" s="173">
        <f t="shared" si="1"/>
        <v>2642418</v>
      </c>
      <c r="AO4" s="173">
        <f t="shared" si="1"/>
        <v>2642418</v>
      </c>
      <c r="AP4" s="173">
        <f t="shared" si="1"/>
        <v>6169126</v>
      </c>
      <c r="AQ4" s="173">
        <f t="shared" ref="AQ4:BI4" si="2">SUM(AQ6+AQ26+AQ41)</f>
        <v>4103929</v>
      </c>
      <c r="AR4" s="173">
        <f t="shared" si="2"/>
        <v>7630438</v>
      </c>
      <c r="AS4" s="173">
        <f t="shared" si="2"/>
        <v>6175487</v>
      </c>
      <c r="AT4" s="173">
        <f t="shared" si="2"/>
        <v>13326981</v>
      </c>
      <c r="AU4" s="173">
        <f t="shared" si="2"/>
        <v>10844682</v>
      </c>
      <c r="AV4" s="261">
        <f t="shared" si="2"/>
        <v>12487242</v>
      </c>
      <c r="AW4" s="261">
        <f t="shared" si="2"/>
        <v>17788179</v>
      </c>
      <c r="AX4" s="261">
        <f t="shared" si="2"/>
        <v>11145142</v>
      </c>
      <c r="AY4" s="261">
        <f t="shared" si="2"/>
        <v>15807202</v>
      </c>
      <c r="AZ4" s="261">
        <f t="shared" si="2"/>
        <v>16304310</v>
      </c>
      <c r="BA4" s="261">
        <f t="shared" si="2"/>
        <v>11628110</v>
      </c>
      <c r="BB4" s="261">
        <f t="shared" si="2"/>
        <v>10809079</v>
      </c>
      <c r="BC4" s="261">
        <f t="shared" si="2"/>
        <v>8407311</v>
      </c>
      <c r="BD4" s="261">
        <f t="shared" si="2"/>
        <v>11883471</v>
      </c>
      <c r="BE4" s="261">
        <f t="shared" si="2"/>
        <v>9153250</v>
      </c>
      <c r="BF4" s="261">
        <f t="shared" si="2"/>
        <v>10367989</v>
      </c>
      <c r="BG4" s="261">
        <f t="shared" si="2"/>
        <v>15637705</v>
      </c>
      <c r="BH4" s="261">
        <f t="shared" si="2"/>
        <v>11727893</v>
      </c>
      <c r="BI4" s="261">
        <f t="shared" si="2"/>
        <v>14395373</v>
      </c>
      <c r="BJ4" s="261">
        <f t="shared" ref="BJ4:BS4" si="3">SUM(BJ6+BJ26+BJ41)</f>
        <v>9061260</v>
      </c>
      <c r="BK4" s="261">
        <f t="shared" si="3"/>
        <v>7976180</v>
      </c>
      <c r="BL4" s="261">
        <f t="shared" si="3"/>
        <v>10162274</v>
      </c>
      <c r="BM4" s="261">
        <f t="shared" si="3"/>
        <v>11508850</v>
      </c>
      <c r="BN4" s="261">
        <f t="shared" si="3"/>
        <v>10852492</v>
      </c>
      <c r="BO4" s="261">
        <f t="shared" si="3"/>
        <v>16047740</v>
      </c>
      <c r="BP4" s="261">
        <f t="shared" si="3"/>
        <v>13413289</v>
      </c>
      <c r="BQ4" s="261">
        <f t="shared" si="3"/>
        <v>11352502</v>
      </c>
      <c r="BR4" s="261">
        <f t="shared" si="3"/>
        <v>13168313</v>
      </c>
      <c r="BS4" s="261">
        <f t="shared" si="3"/>
        <v>14768108</v>
      </c>
      <c r="BT4" s="754">
        <v>13105296</v>
      </c>
      <c r="BU4" s="754">
        <v>12857900</v>
      </c>
      <c r="BV4" s="261">
        <f t="shared" ref="BV4:CF4" si="4">SUM(BV6+BV26+BV41)</f>
        <v>11604152</v>
      </c>
      <c r="BW4" s="261">
        <f t="shared" si="4"/>
        <v>15271612</v>
      </c>
      <c r="BX4" s="261">
        <f t="shared" si="4"/>
        <v>0</v>
      </c>
      <c r="BY4" s="261">
        <f t="shared" si="4"/>
        <v>0</v>
      </c>
      <c r="BZ4" s="261">
        <f t="shared" si="4"/>
        <v>0</v>
      </c>
      <c r="CA4" s="261">
        <f t="shared" si="4"/>
        <v>0</v>
      </c>
      <c r="CB4" s="261">
        <f t="shared" si="4"/>
        <v>0</v>
      </c>
      <c r="CC4" s="261">
        <f t="shared" si="4"/>
        <v>0</v>
      </c>
      <c r="CD4" s="261">
        <f t="shared" si="4"/>
        <v>0</v>
      </c>
      <c r="CE4" s="261">
        <f t="shared" si="4"/>
        <v>0</v>
      </c>
      <c r="CF4" s="754">
        <f t="shared" si="4"/>
        <v>0</v>
      </c>
      <c r="CG4" s="754"/>
      <c r="CH4" s="153">
        <f>SUM(BV4:CG4)</f>
        <v>26875764</v>
      </c>
      <c r="CI4" s="190">
        <f>SUM(B4:CG4)</f>
        <v>492549136</v>
      </c>
    </row>
    <row r="5" spans="1:92" ht="15.75" thickBot="1" x14ac:dyDescent="0.3"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96"/>
      <c r="AK5" s="196"/>
      <c r="AL5" s="262"/>
      <c r="AM5" s="196"/>
      <c r="AN5" s="196"/>
      <c r="AO5" s="196"/>
      <c r="AP5" s="196"/>
      <c r="AQ5" s="196"/>
      <c r="AR5" s="196"/>
      <c r="AS5" s="196"/>
      <c r="AT5" s="196"/>
      <c r="AU5" s="196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751"/>
      <c r="BU5" s="751"/>
      <c r="BV5" s="775"/>
      <c r="BW5" s="775"/>
      <c r="BX5" s="775"/>
      <c r="BY5" s="775"/>
      <c r="BZ5" s="775"/>
      <c r="CA5" s="775"/>
      <c r="CB5" s="775"/>
      <c r="CC5" s="775"/>
      <c r="CD5" s="775"/>
      <c r="CE5" s="775"/>
      <c r="CF5" s="775"/>
      <c r="CG5" s="775"/>
      <c r="CH5" s="154"/>
      <c r="CI5" s="20"/>
    </row>
    <row r="6" spans="1:92" x14ac:dyDescent="0.25">
      <c r="A6" s="59" t="s">
        <v>1198</v>
      </c>
      <c r="B6" s="59">
        <f>SUM(B7:B24)</f>
        <v>618619</v>
      </c>
      <c r="C6" s="59">
        <f t="shared" ref="C6:AE6" si="5">SUM(C7:C24)</f>
        <v>570882</v>
      </c>
      <c r="D6" s="59">
        <f t="shared" si="5"/>
        <v>748901</v>
      </c>
      <c r="E6" s="59">
        <f t="shared" si="5"/>
        <v>635377</v>
      </c>
      <c r="F6" s="59">
        <f t="shared" si="5"/>
        <v>930344</v>
      </c>
      <c r="G6" s="59">
        <f t="shared" si="5"/>
        <v>975855</v>
      </c>
      <c r="H6" s="59">
        <f t="shared" si="5"/>
        <v>785056</v>
      </c>
      <c r="I6" s="59">
        <f t="shared" si="5"/>
        <v>886021</v>
      </c>
      <c r="J6" s="59">
        <f t="shared" si="5"/>
        <v>1026957</v>
      </c>
      <c r="K6" s="59">
        <f t="shared" si="5"/>
        <v>1036264</v>
      </c>
      <c r="L6" s="59">
        <f t="shared" si="5"/>
        <v>1276772</v>
      </c>
      <c r="M6" s="59">
        <f t="shared" si="5"/>
        <v>974357</v>
      </c>
      <c r="N6" s="59">
        <f t="shared" si="5"/>
        <v>755637</v>
      </c>
      <c r="O6" s="59">
        <f t="shared" si="5"/>
        <v>771804</v>
      </c>
      <c r="P6" s="59">
        <f t="shared" si="5"/>
        <v>570340</v>
      </c>
      <c r="Q6" s="59">
        <f t="shared" si="5"/>
        <v>717642</v>
      </c>
      <c r="R6" s="59">
        <f t="shared" si="5"/>
        <v>884656</v>
      </c>
      <c r="S6" s="59">
        <f t="shared" si="5"/>
        <v>1104607</v>
      </c>
      <c r="T6" s="72">
        <f t="shared" si="5"/>
        <v>1778817</v>
      </c>
      <c r="U6" s="72">
        <f t="shared" si="5"/>
        <v>1301443</v>
      </c>
      <c r="V6" s="72">
        <f t="shared" si="5"/>
        <v>2196067</v>
      </c>
      <c r="W6" s="72">
        <f t="shared" si="5"/>
        <v>2298602</v>
      </c>
      <c r="X6" s="72">
        <f t="shared" si="5"/>
        <v>2055575</v>
      </c>
      <c r="Y6" s="72">
        <f t="shared" si="5"/>
        <v>1629905</v>
      </c>
      <c r="Z6" s="72">
        <f t="shared" si="5"/>
        <v>1141635</v>
      </c>
      <c r="AA6" s="72">
        <f t="shared" si="5"/>
        <v>1038163</v>
      </c>
      <c r="AB6" s="72">
        <f t="shared" si="5"/>
        <v>950388</v>
      </c>
      <c r="AC6" s="72">
        <f t="shared" si="5"/>
        <v>850113</v>
      </c>
      <c r="AD6" s="72">
        <f t="shared" si="5"/>
        <v>1118705</v>
      </c>
      <c r="AE6" s="72">
        <f t="shared" si="5"/>
        <v>1273908</v>
      </c>
      <c r="AF6" s="72">
        <f t="shared" ref="AF6:AM6" si="6">SUM(AF7:AF24)</f>
        <v>1388810</v>
      </c>
      <c r="AG6" s="72">
        <f t="shared" si="6"/>
        <v>995842</v>
      </c>
      <c r="AH6" s="72">
        <f t="shared" si="6"/>
        <v>1485406</v>
      </c>
      <c r="AI6" s="72">
        <f t="shared" si="6"/>
        <v>1867950</v>
      </c>
      <c r="AJ6" s="72">
        <f t="shared" si="6"/>
        <v>1096775</v>
      </c>
      <c r="AK6" s="72">
        <f t="shared" si="6"/>
        <v>1092388</v>
      </c>
      <c r="AL6" s="72">
        <f t="shared" si="6"/>
        <v>562722</v>
      </c>
      <c r="AM6" s="72">
        <f t="shared" si="6"/>
        <v>972460</v>
      </c>
      <c r="AN6" s="72">
        <f>SUM(AN7:AN24)</f>
        <v>1147864</v>
      </c>
      <c r="AO6" s="72">
        <f>SUM(AO7:AO24)</f>
        <v>1147864</v>
      </c>
      <c r="AP6" s="72">
        <f>SUM(AP7:AP24)</f>
        <v>3672596</v>
      </c>
      <c r="AQ6" s="72">
        <f t="shared" ref="AQ6:BI6" si="7">SUM(AQ7:AQ24)</f>
        <v>1930898</v>
      </c>
      <c r="AR6" s="72">
        <f t="shared" si="7"/>
        <v>1673035</v>
      </c>
      <c r="AS6" s="72">
        <f t="shared" si="7"/>
        <v>2268177</v>
      </c>
      <c r="AT6" s="72">
        <f t="shared" si="7"/>
        <v>5118950</v>
      </c>
      <c r="AU6" s="72">
        <f t="shared" si="7"/>
        <v>2376976</v>
      </c>
      <c r="AV6" s="72">
        <f t="shared" si="7"/>
        <v>3775710</v>
      </c>
      <c r="AW6" s="72">
        <f t="shared" si="7"/>
        <v>3283541</v>
      </c>
      <c r="AX6" s="72">
        <f t="shared" si="7"/>
        <v>2386061</v>
      </c>
      <c r="AY6" s="72">
        <f t="shared" si="7"/>
        <v>2797763</v>
      </c>
      <c r="AZ6" s="72">
        <f t="shared" si="7"/>
        <v>6798188</v>
      </c>
      <c r="BA6" s="72">
        <f t="shared" si="7"/>
        <v>4657058</v>
      </c>
      <c r="BB6" s="420">
        <f t="shared" si="7"/>
        <v>4697328</v>
      </c>
      <c r="BC6" s="420">
        <f t="shared" si="7"/>
        <v>3900245</v>
      </c>
      <c r="BD6" s="420">
        <f t="shared" si="7"/>
        <v>4528313</v>
      </c>
      <c r="BE6" s="420">
        <f t="shared" si="7"/>
        <v>3966702</v>
      </c>
      <c r="BF6" s="420">
        <f t="shared" si="7"/>
        <v>3871056</v>
      </c>
      <c r="BG6" s="420">
        <f t="shared" si="7"/>
        <v>6029438</v>
      </c>
      <c r="BH6" s="516">
        <f t="shared" si="7"/>
        <v>3337643</v>
      </c>
      <c r="BI6" s="516">
        <f t="shared" si="7"/>
        <v>4463137</v>
      </c>
      <c r="BJ6" s="72">
        <f t="shared" ref="BJ6:BS6" si="8">SUM(BJ7:BJ24)</f>
        <v>3406917</v>
      </c>
      <c r="BK6" s="72">
        <f t="shared" si="8"/>
        <v>3192151</v>
      </c>
      <c r="BL6" s="72">
        <f t="shared" si="8"/>
        <v>4318659</v>
      </c>
      <c r="BM6" s="72">
        <f t="shared" si="8"/>
        <v>4047082</v>
      </c>
      <c r="BN6" s="420">
        <f t="shared" si="8"/>
        <v>4227675</v>
      </c>
      <c r="BO6" s="420">
        <f t="shared" si="8"/>
        <v>3389420</v>
      </c>
      <c r="BP6" s="420">
        <f t="shared" si="8"/>
        <v>3457815</v>
      </c>
      <c r="BQ6" s="420">
        <f t="shared" si="8"/>
        <v>1795438</v>
      </c>
      <c r="BR6" s="420">
        <f t="shared" si="8"/>
        <v>2307512</v>
      </c>
      <c r="BS6" s="420">
        <f t="shared" si="8"/>
        <v>4859598</v>
      </c>
      <c r="BT6" s="126">
        <v>4186920</v>
      </c>
      <c r="BU6" s="126">
        <v>4155830</v>
      </c>
      <c r="BV6" s="72">
        <f t="shared" ref="BV6:CE6" si="9">SUM(BV7:BV24)</f>
        <v>2287587</v>
      </c>
      <c r="BW6" s="72">
        <f t="shared" si="9"/>
        <v>3367739</v>
      </c>
      <c r="BX6" s="72">
        <f t="shared" si="9"/>
        <v>0</v>
      </c>
      <c r="BY6" s="72">
        <f t="shared" si="9"/>
        <v>0</v>
      </c>
      <c r="BZ6" s="420">
        <f t="shared" si="9"/>
        <v>0</v>
      </c>
      <c r="CA6" s="420">
        <f t="shared" si="9"/>
        <v>0</v>
      </c>
      <c r="CB6" s="420">
        <f t="shared" si="9"/>
        <v>0</v>
      </c>
      <c r="CC6" s="420">
        <f t="shared" si="9"/>
        <v>0</v>
      </c>
      <c r="CD6" s="420">
        <f t="shared" si="9"/>
        <v>0</v>
      </c>
      <c r="CE6" s="420">
        <f t="shared" si="9"/>
        <v>0</v>
      </c>
      <c r="CF6" s="126"/>
      <c r="CG6" s="126"/>
      <c r="CH6" s="191">
        <f>SUM(BV6:CG6)</f>
        <v>5655326</v>
      </c>
      <c r="CI6" s="190">
        <f t="shared" ref="CI6:CI53" si="10">SUM(B6:CG6)</f>
        <v>169194651</v>
      </c>
    </row>
    <row r="7" spans="1:92" s="108" customFormat="1" x14ac:dyDescent="0.25">
      <c r="A7" s="37" t="s">
        <v>1253</v>
      </c>
      <c r="B7" s="37">
        <v>409508</v>
      </c>
      <c r="C7" s="37">
        <v>378038</v>
      </c>
      <c r="D7" s="37">
        <v>552761</v>
      </c>
      <c r="E7" s="37">
        <v>446845</v>
      </c>
      <c r="F7" s="37">
        <v>726431</v>
      </c>
      <c r="G7" s="37">
        <v>713744</v>
      </c>
      <c r="H7" s="37">
        <v>616157</v>
      </c>
      <c r="I7" s="37">
        <v>693745</v>
      </c>
      <c r="J7" s="37">
        <v>842160</v>
      </c>
      <c r="K7" s="37">
        <v>831156</v>
      </c>
      <c r="L7" s="37">
        <v>1054370</v>
      </c>
      <c r="M7" s="37">
        <v>746817</v>
      </c>
      <c r="N7" s="37">
        <v>575710</v>
      </c>
      <c r="O7" s="37">
        <v>575103</v>
      </c>
      <c r="P7" s="47">
        <v>416055</v>
      </c>
      <c r="Q7" s="37">
        <v>533538</v>
      </c>
      <c r="R7" s="151">
        <v>615436</v>
      </c>
      <c r="S7" s="151">
        <v>861187</v>
      </c>
      <c r="T7" s="158">
        <v>1369550</v>
      </c>
      <c r="U7" s="158">
        <v>1059317</v>
      </c>
      <c r="V7" s="158">
        <v>1866951</v>
      </c>
      <c r="W7" s="158">
        <v>1940998</v>
      </c>
      <c r="X7" s="158">
        <v>1740560</v>
      </c>
      <c r="Y7" s="158">
        <v>1194550</v>
      </c>
      <c r="Z7" s="158">
        <v>949454</v>
      </c>
      <c r="AA7" s="158">
        <v>744944</v>
      </c>
      <c r="AB7" s="158">
        <v>751765</v>
      </c>
      <c r="AC7" s="158">
        <v>685234</v>
      </c>
      <c r="AD7" s="158">
        <v>884702</v>
      </c>
      <c r="AE7" s="158">
        <v>985890</v>
      </c>
      <c r="AF7" s="47">
        <v>1171852</v>
      </c>
      <c r="AG7" s="133">
        <v>821757</v>
      </c>
      <c r="AH7" s="133">
        <v>1274885</v>
      </c>
      <c r="AI7" s="133">
        <v>1459551</v>
      </c>
      <c r="AJ7" s="133">
        <v>884583</v>
      </c>
      <c r="AK7" s="133">
        <v>910660</v>
      </c>
      <c r="AL7" s="133">
        <v>459932</v>
      </c>
      <c r="AM7" s="133">
        <v>826773</v>
      </c>
      <c r="AN7" s="133">
        <v>787796</v>
      </c>
      <c r="AO7" s="133">
        <v>787796</v>
      </c>
      <c r="AP7" s="133">
        <v>3573429</v>
      </c>
      <c r="AQ7" s="133">
        <v>1804851</v>
      </c>
      <c r="AR7" s="133">
        <v>1538267</v>
      </c>
      <c r="AS7" s="133">
        <v>2092793</v>
      </c>
      <c r="AT7" s="133">
        <v>4651668</v>
      </c>
      <c r="AU7" s="133">
        <v>1996095</v>
      </c>
      <c r="AV7" s="133">
        <v>3479817</v>
      </c>
      <c r="AW7" s="133">
        <v>2581533</v>
      </c>
      <c r="AX7" s="47">
        <v>1950856</v>
      </c>
      <c r="AY7" s="133">
        <v>2477553</v>
      </c>
      <c r="AZ7" s="133">
        <v>6353630</v>
      </c>
      <c r="BA7" s="133">
        <v>3868815</v>
      </c>
      <c r="BB7" s="155">
        <v>3829388</v>
      </c>
      <c r="BC7" s="133">
        <v>3215859</v>
      </c>
      <c r="BD7" s="417">
        <v>3069415</v>
      </c>
      <c r="BE7" s="155">
        <v>2822347</v>
      </c>
      <c r="BF7" s="155">
        <v>2910605</v>
      </c>
      <c r="BG7" s="155">
        <v>5132654</v>
      </c>
      <c r="BH7" s="155">
        <v>2569420</v>
      </c>
      <c r="BI7" s="155">
        <v>3340280</v>
      </c>
      <c r="BJ7" s="47">
        <v>2430465</v>
      </c>
      <c r="BK7" s="133">
        <v>2255720</v>
      </c>
      <c r="BL7" s="151">
        <v>3377628</v>
      </c>
      <c r="BM7" s="133">
        <v>2985418</v>
      </c>
      <c r="BN7" s="155">
        <v>3263702</v>
      </c>
      <c r="BO7" s="155">
        <v>2171746</v>
      </c>
      <c r="BP7" s="417">
        <v>2373439</v>
      </c>
      <c r="BQ7" s="151">
        <v>1178779</v>
      </c>
      <c r="BR7" s="155">
        <v>1486358</v>
      </c>
      <c r="BS7" s="151">
        <v>4027856</v>
      </c>
      <c r="BT7" s="57">
        <v>3303955</v>
      </c>
      <c r="BU7" s="64">
        <v>2951220</v>
      </c>
      <c r="BV7" s="64">
        <v>1547097</v>
      </c>
      <c r="BW7" s="64">
        <v>2394526</v>
      </c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191">
        <f t="shared" ref="CH7:CH24" si="11">SUM(BV7:CG7)</f>
        <v>3941623</v>
      </c>
      <c r="CI7" s="190">
        <f t="shared" si="10"/>
        <v>134155445</v>
      </c>
    </row>
    <row r="8" spans="1:92" s="108" customFormat="1" x14ac:dyDescent="0.25">
      <c r="A8" s="37" t="s">
        <v>1436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06">
        <v>973</v>
      </c>
      <c r="P8" s="47">
        <v>1480</v>
      </c>
      <c r="Q8" s="37">
        <v>1873</v>
      </c>
      <c r="R8" s="151">
        <v>1661</v>
      </c>
      <c r="S8" s="151">
        <v>1009</v>
      </c>
      <c r="T8" s="158">
        <v>2410</v>
      </c>
      <c r="U8" s="158">
        <v>434</v>
      </c>
      <c r="V8" s="158">
        <v>1550</v>
      </c>
      <c r="W8" s="158">
        <v>1823</v>
      </c>
      <c r="X8" s="158">
        <v>872</v>
      </c>
      <c r="Y8" s="158">
        <v>1032</v>
      </c>
      <c r="Z8" s="158">
        <v>1320</v>
      </c>
      <c r="AA8" s="158">
        <v>1661</v>
      </c>
      <c r="AB8" s="158">
        <v>1379</v>
      </c>
      <c r="AC8" s="158">
        <v>2033</v>
      </c>
      <c r="AD8" s="158">
        <v>1873</v>
      </c>
      <c r="AE8" s="158">
        <v>3135</v>
      </c>
      <c r="AF8" s="47">
        <v>1994</v>
      </c>
      <c r="AG8" s="133">
        <v>716</v>
      </c>
      <c r="AH8" s="133">
        <v>1416</v>
      </c>
      <c r="AI8" s="133">
        <v>1464</v>
      </c>
      <c r="AJ8" s="133">
        <v>1979</v>
      </c>
      <c r="AK8" s="47">
        <v>1542</v>
      </c>
      <c r="AL8" s="47">
        <v>1282</v>
      </c>
      <c r="AM8" s="47">
        <v>1512</v>
      </c>
      <c r="AN8" s="47">
        <v>1350</v>
      </c>
      <c r="AO8" s="47">
        <v>1350</v>
      </c>
      <c r="AP8" s="47">
        <v>2568</v>
      </c>
      <c r="AQ8" s="47">
        <v>902</v>
      </c>
      <c r="AR8" s="47">
        <v>1348</v>
      </c>
      <c r="AS8" s="133">
        <v>990</v>
      </c>
      <c r="AT8" s="47">
        <v>1703</v>
      </c>
      <c r="AU8" s="47">
        <v>825</v>
      </c>
      <c r="AV8" s="47">
        <v>1699</v>
      </c>
      <c r="AW8" s="47">
        <v>1028</v>
      </c>
      <c r="AX8" s="47">
        <v>2105</v>
      </c>
      <c r="AY8" s="47">
        <v>6546</v>
      </c>
      <c r="AZ8" s="47">
        <v>8862</v>
      </c>
      <c r="BA8" s="47">
        <v>21730</v>
      </c>
      <c r="BB8" s="151">
        <v>33493</v>
      </c>
      <c r="BC8" s="47">
        <v>6169</v>
      </c>
      <c r="BD8" s="417">
        <v>2165</v>
      </c>
      <c r="BE8" s="151">
        <v>2528</v>
      </c>
      <c r="BF8" s="151">
        <v>3670</v>
      </c>
      <c r="BG8" s="151">
        <v>10048</v>
      </c>
      <c r="BH8" s="155">
        <v>7130</v>
      </c>
      <c r="BI8" s="155">
        <v>12091</v>
      </c>
      <c r="BJ8" s="47">
        <v>16560</v>
      </c>
      <c r="BK8" s="47">
        <v>20907</v>
      </c>
      <c r="BL8" s="151">
        <v>25176</v>
      </c>
      <c r="BM8" s="47">
        <v>53464</v>
      </c>
      <c r="BN8" s="151">
        <v>40279</v>
      </c>
      <c r="BO8" s="151">
        <v>52979</v>
      </c>
      <c r="BP8" s="417">
        <v>18785</v>
      </c>
      <c r="BQ8" s="151">
        <v>16825</v>
      </c>
      <c r="BR8" s="151">
        <v>3636</v>
      </c>
      <c r="BS8" s="151">
        <v>9327</v>
      </c>
      <c r="BT8" s="64">
        <v>3917</v>
      </c>
      <c r="BU8" s="64">
        <v>9815</v>
      </c>
      <c r="BV8" s="64">
        <v>3356</v>
      </c>
      <c r="BW8" s="64">
        <v>4352</v>
      </c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191">
        <f t="shared" si="11"/>
        <v>7708</v>
      </c>
      <c r="CI8" s="190">
        <f t="shared" si="10"/>
        <v>448101</v>
      </c>
    </row>
    <row r="9" spans="1:92" x14ac:dyDescent="0.25">
      <c r="A9" s="37" t="s">
        <v>1383</v>
      </c>
      <c r="B9" s="37"/>
      <c r="C9" s="37"/>
      <c r="D9" s="37"/>
      <c r="E9" s="37"/>
      <c r="F9" s="37"/>
      <c r="G9" s="37"/>
      <c r="H9" s="37"/>
      <c r="I9" s="37"/>
      <c r="J9" s="37">
        <v>161</v>
      </c>
      <c r="K9" s="37">
        <v>1019</v>
      </c>
      <c r="L9" s="37">
        <v>1012</v>
      </c>
      <c r="M9" s="37">
        <v>802</v>
      </c>
      <c r="N9" s="37">
        <v>723</v>
      </c>
      <c r="O9" s="37">
        <v>616</v>
      </c>
      <c r="P9" s="37">
        <v>443</v>
      </c>
      <c r="Q9" s="37">
        <v>997</v>
      </c>
      <c r="R9" s="151">
        <v>589</v>
      </c>
      <c r="S9" s="151">
        <v>317</v>
      </c>
      <c r="T9" s="158">
        <v>551</v>
      </c>
      <c r="U9" s="158">
        <v>769</v>
      </c>
      <c r="V9" s="158">
        <v>142</v>
      </c>
      <c r="W9" s="158">
        <v>390</v>
      </c>
      <c r="X9" s="158">
        <v>157</v>
      </c>
      <c r="Y9" s="158">
        <v>107</v>
      </c>
      <c r="Z9" s="158">
        <v>129</v>
      </c>
      <c r="AA9" s="158">
        <v>108</v>
      </c>
      <c r="AB9" s="158">
        <v>251</v>
      </c>
      <c r="AC9" s="158">
        <v>122</v>
      </c>
      <c r="AD9" s="158">
        <v>263</v>
      </c>
      <c r="AE9" s="158">
        <v>334</v>
      </c>
      <c r="AF9" s="47">
        <v>107</v>
      </c>
      <c r="AG9" s="133">
        <v>259</v>
      </c>
      <c r="AH9" s="133">
        <v>446</v>
      </c>
      <c r="AI9" s="47">
        <v>148</v>
      </c>
      <c r="AJ9" s="133">
        <v>188</v>
      </c>
      <c r="AK9" s="47">
        <v>66</v>
      </c>
      <c r="AL9" s="47">
        <v>89</v>
      </c>
      <c r="AM9" s="47">
        <v>195</v>
      </c>
      <c r="AN9" s="47">
        <v>82</v>
      </c>
      <c r="AO9" s="47">
        <v>82</v>
      </c>
      <c r="AP9" s="47">
        <v>337</v>
      </c>
      <c r="AQ9" s="47">
        <v>67</v>
      </c>
      <c r="AR9" s="47">
        <v>179</v>
      </c>
      <c r="AS9" s="47">
        <v>161</v>
      </c>
      <c r="AT9" s="47">
        <v>1359</v>
      </c>
      <c r="AU9" s="47">
        <v>1025</v>
      </c>
      <c r="AV9" s="47">
        <v>640</v>
      </c>
      <c r="AW9" s="47">
        <v>1184</v>
      </c>
      <c r="AX9" s="47">
        <v>659</v>
      </c>
      <c r="AY9" s="47">
        <v>950</v>
      </c>
      <c r="AZ9" s="47">
        <v>1770</v>
      </c>
      <c r="BA9" s="47">
        <v>7905</v>
      </c>
      <c r="BB9" s="151">
        <v>135822</v>
      </c>
      <c r="BC9" s="47">
        <v>399</v>
      </c>
      <c r="BD9" s="418">
        <v>301</v>
      </c>
      <c r="BE9" s="151">
        <v>83</v>
      </c>
      <c r="BF9" s="151">
        <v>385</v>
      </c>
      <c r="BG9" s="151">
        <v>518</v>
      </c>
      <c r="BH9" s="155">
        <v>463</v>
      </c>
      <c r="BI9" s="155">
        <v>301</v>
      </c>
      <c r="BJ9" s="47">
        <v>2421</v>
      </c>
      <c r="BK9" s="47">
        <v>1621</v>
      </c>
      <c r="BL9" s="151">
        <v>926</v>
      </c>
      <c r="BM9" s="47">
        <v>869</v>
      </c>
      <c r="BN9" s="151">
        <v>429</v>
      </c>
      <c r="BO9" s="151">
        <v>612</v>
      </c>
      <c r="BP9" s="418">
        <v>295</v>
      </c>
      <c r="BQ9" s="151">
        <v>158</v>
      </c>
      <c r="BR9" s="151">
        <v>79</v>
      </c>
      <c r="BS9" s="151">
        <v>578</v>
      </c>
      <c r="BT9" s="57">
        <v>9937</v>
      </c>
      <c r="BU9" s="65">
        <v>30</v>
      </c>
      <c r="BV9" s="65">
        <v>123</v>
      </c>
      <c r="BW9" s="65">
        <v>45</v>
      </c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191">
        <f t="shared" si="11"/>
        <v>168</v>
      </c>
      <c r="CI9" s="190">
        <f t="shared" si="10"/>
        <v>184295</v>
      </c>
      <c r="CJ9" s="108"/>
      <c r="CK9" s="108"/>
      <c r="CL9" s="108"/>
    </row>
    <row r="10" spans="1:92" hidden="1" x14ac:dyDescent="0.25">
      <c r="A10" s="37" t="s">
        <v>1353</v>
      </c>
      <c r="B10" s="37"/>
      <c r="C10" s="37">
        <v>974</v>
      </c>
      <c r="D10" s="37">
        <v>5144</v>
      </c>
      <c r="E10" s="37">
        <v>556</v>
      </c>
      <c r="F10" s="37">
        <v>3876</v>
      </c>
      <c r="G10" s="37">
        <v>5736</v>
      </c>
      <c r="H10" s="37">
        <v>3979</v>
      </c>
      <c r="I10" s="37">
        <v>2523</v>
      </c>
      <c r="J10" s="37">
        <v>1920</v>
      </c>
      <c r="K10" s="37">
        <v>2042</v>
      </c>
      <c r="L10" s="37">
        <v>1283</v>
      </c>
      <c r="M10" s="37">
        <v>1811</v>
      </c>
      <c r="N10" s="37">
        <v>1308</v>
      </c>
      <c r="O10" s="37">
        <v>1319</v>
      </c>
      <c r="P10" s="47">
        <v>1378</v>
      </c>
      <c r="Q10" s="37">
        <v>279</v>
      </c>
      <c r="R10" s="155">
        <v>578</v>
      </c>
      <c r="S10" s="155">
        <v>582</v>
      </c>
      <c r="T10" s="160">
        <v>2401</v>
      </c>
      <c r="U10" s="160">
        <v>2519</v>
      </c>
      <c r="V10" s="160">
        <v>1971</v>
      </c>
      <c r="W10" s="160">
        <v>710</v>
      </c>
      <c r="X10" s="160">
        <v>1144</v>
      </c>
      <c r="Y10" s="160">
        <v>642</v>
      </c>
      <c r="Z10" s="160">
        <v>952</v>
      </c>
      <c r="AA10" s="160">
        <v>408</v>
      </c>
      <c r="AB10" s="160">
        <v>686</v>
      </c>
      <c r="AC10" s="160">
        <v>920</v>
      </c>
      <c r="AD10" s="160">
        <v>1040</v>
      </c>
      <c r="AE10" s="160">
        <v>890</v>
      </c>
      <c r="AF10" s="416" t="s">
        <v>1263</v>
      </c>
      <c r="AG10" s="416" t="s">
        <v>1263</v>
      </c>
      <c r="AH10" s="416" t="s">
        <v>1263</v>
      </c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7"/>
      <c r="AY10" s="416"/>
      <c r="AZ10" s="416"/>
      <c r="BA10" s="416"/>
      <c r="BB10" s="447"/>
      <c r="BC10" s="416"/>
      <c r="BD10" s="483"/>
      <c r="BE10" s="447"/>
      <c r="BF10" s="447"/>
      <c r="BG10" s="447"/>
      <c r="BH10" s="447"/>
      <c r="BI10" s="447"/>
      <c r="BJ10" s="47"/>
      <c r="BK10" s="416"/>
      <c r="BL10" s="447"/>
      <c r="BM10" s="416"/>
      <c r="BN10" s="447"/>
      <c r="BO10" s="447"/>
      <c r="BP10" s="483"/>
      <c r="BQ10" s="447"/>
      <c r="BR10" s="447"/>
      <c r="BS10" s="447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191">
        <f t="shared" si="11"/>
        <v>0</v>
      </c>
      <c r="CI10" s="190">
        <f t="shared" si="10"/>
        <v>49571</v>
      </c>
      <c r="CJ10" s="108"/>
      <c r="CK10" s="108"/>
      <c r="CL10" s="108"/>
    </row>
    <row r="11" spans="1:92" x14ac:dyDescent="0.25">
      <c r="A11" s="37" t="s">
        <v>1130</v>
      </c>
      <c r="B11" s="37">
        <v>37469</v>
      </c>
      <c r="C11" s="37">
        <v>36120</v>
      </c>
      <c r="D11" s="37">
        <v>23874</v>
      </c>
      <c r="E11" s="37">
        <v>30590</v>
      </c>
      <c r="F11" s="37">
        <v>25370</v>
      </c>
      <c r="G11" s="37">
        <v>34713</v>
      </c>
      <c r="H11" s="37">
        <v>20281</v>
      </c>
      <c r="I11" s="37">
        <v>25995</v>
      </c>
      <c r="J11" s="37">
        <v>20121</v>
      </c>
      <c r="K11" s="37">
        <v>26144</v>
      </c>
      <c r="L11" s="37">
        <v>20882</v>
      </c>
      <c r="M11" s="37">
        <v>14433</v>
      </c>
      <c r="N11" s="37">
        <v>20372</v>
      </c>
      <c r="O11" s="37">
        <v>10653</v>
      </c>
      <c r="P11" s="47">
        <v>10370</v>
      </c>
      <c r="Q11" s="37">
        <v>10309</v>
      </c>
      <c r="R11" s="155">
        <v>10080</v>
      </c>
      <c r="S11" s="155">
        <v>13805</v>
      </c>
      <c r="T11" s="160">
        <v>16591</v>
      </c>
      <c r="U11" s="160">
        <v>12238</v>
      </c>
      <c r="V11" s="160">
        <v>13759</v>
      </c>
      <c r="W11" s="160">
        <v>28027</v>
      </c>
      <c r="X11" s="160">
        <v>12334</v>
      </c>
      <c r="Y11" s="160">
        <v>16719</v>
      </c>
      <c r="Z11" s="160">
        <v>11991</v>
      </c>
      <c r="AA11" s="160">
        <v>15318</v>
      </c>
      <c r="AB11" s="160">
        <v>7041</v>
      </c>
      <c r="AC11" s="160">
        <v>12451</v>
      </c>
      <c r="AD11" s="160">
        <v>13617</v>
      </c>
      <c r="AE11" s="158">
        <v>17044</v>
      </c>
      <c r="AF11" s="133">
        <v>13110</v>
      </c>
      <c r="AG11" s="133">
        <v>11086</v>
      </c>
      <c r="AH11" s="133">
        <v>24798</v>
      </c>
      <c r="AI11" s="133">
        <v>10580</v>
      </c>
      <c r="AJ11" s="133">
        <v>22216</v>
      </c>
      <c r="AK11" s="133">
        <v>13104</v>
      </c>
      <c r="AL11" s="133">
        <v>9250</v>
      </c>
      <c r="AM11" s="133">
        <v>8480</v>
      </c>
      <c r="AN11" s="133">
        <v>32821</v>
      </c>
      <c r="AO11" s="133">
        <v>32821</v>
      </c>
      <c r="AP11" s="133">
        <v>4373</v>
      </c>
      <c r="AQ11" s="133">
        <v>4104</v>
      </c>
      <c r="AR11" s="133">
        <v>3874</v>
      </c>
      <c r="AS11" s="133">
        <v>1189</v>
      </c>
      <c r="AT11" s="133">
        <v>7305</v>
      </c>
      <c r="AU11" s="133">
        <v>10218</v>
      </c>
      <c r="AV11" s="133">
        <v>16415</v>
      </c>
      <c r="AW11" s="133">
        <v>15822</v>
      </c>
      <c r="AX11" s="47">
        <v>13733</v>
      </c>
      <c r="AY11" s="133">
        <v>16885</v>
      </c>
      <c r="AZ11" s="133">
        <v>11286</v>
      </c>
      <c r="BA11" s="133">
        <v>12818</v>
      </c>
      <c r="BB11" s="155">
        <v>23549</v>
      </c>
      <c r="BC11" s="133">
        <v>16976</v>
      </c>
      <c r="BD11" s="417">
        <v>13847</v>
      </c>
      <c r="BE11" s="155">
        <v>9947</v>
      </c>
      <c r="BF11" s="155">
        <v>25403</v>
      </c>
      <c r="BG11" s="155">
        <v>15879</v>
      </c>
      <c r="BH11" s="155">
        <v>18213</v>
      </c>
      <c r="BI11" s="155">
        <v>7018</v>
      </c>
      <c r="BJ11" s="47">
        <v>11528</v>
      </c>
      <c r="BK11" s="133">
        <v>13090</v>
      </c>
      <c r="BL11" s="155">
        <v>38860</v>
      </c>
      <c r="BM11" s="133">
        <v>39718</v>
      </c>
      <c r="BN11" s="155">
        <v>44095</v>
      </c>
      <c r="BO11" s="151">
        <v>41816</v>
      </c>
      <c r="BP11" s="417">
        <v>40740</v>
      </c>
      <c r="BQ11" s="151">
        <v>75641</v>
      </c>
      <c r="BR11" s="155">
        <v>105513</v>
      </c>
      <c r="BS11" s="155">
        <v>118661</v>
      </c>
      <c r="BT11" s="57">
        <v>160306</v>
      </c>
      <c r="BU11" s="64">
        <v>226435</v>
      </c>
      <c r="BV11" s="64">
        <v>80971</v>
      </c>
      <c r="BW11" s="64">
        <v>81129</v>
      </c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191">
        <f t="shared" si="11"/>
        <v>162100</v>
      </c>
      <c r="CI11" s="190">
        <f t="shared" si="10"/>
        <v>2074334</v>
      </c>
      <c r="CJ11" s="108"/>
      <c r="CK11" s="108"/>
      <c r="CL11" s="108"/>
    </row>
    <row r="12" spans="1:92" x14ac:dyDescent="0.25">
      <c r="A12" s="37" t="s">
        <v>1419</v>
      </c>
      <c r="B12" s="37">
        <v>34815</v>
      </c>
      <c r="C12" s="37">
        <v>27815</v>
      </c>
      <c r="D12" s="37">
        <v>28795</v>
      </c>
      <c r="E12" s="37">
        <v>7139</v>
      </c>
      <c r="F12" s="37">
        <v>15018</v>
      </c>
      <c r="G12" s="37">
        <v>14831</v>
      </c>
      <c r="H12" s="37">
        <v>14857</v>
      </c>
      <c r="I12" s="37">
        <v>14902</v>
      </c>
      <c r="J12" s="37">
        <v>12628</v>
      </c>
      <c r="K12" s="37">
        <v>13914</v>
      </c>
      <c r="L12" s="37">
        <v>13521</v>
      </c>
      <c r="M12" s="37">
        <v>22521</v>
      </c>
      <c r="N12" s="37">
        <v>21640</v>
      </c>
      <c r="O12" s="37">
        <v>15176</v>
      </c>
      <c r="P12" s="47">
        <v>10297</v>
      </c>
      <c r="Q12" s="37">
        <v>25485</v>
      </c>
      <c r="R12" s="151">
        <v>40315</v>
      </c>
      <c r="S12" s="151">
        <v>32853</v>
      </c>
      <c r="T12" s="158">
        <v>86953</v>
      </c>
      <c r="U12" s="158">
        <v>44622</v>
      </c>
      <c r="V12" s="158">
        <v>112511</v>
      </c>
      <c r="W12" s="158">
        <v>29626</v>
      </c>
      <c r="X12" s="158">
        <v>30538</v>
      </c>
      <c r="Y12" s="158">
        <v>183816</v>
      </c>
      <c r="Z12" s="158">
        <v>8253</v>
      </c>
      <c r="AA12" s="158">
        <v>24850</v>
      </c>
      <c r="AB12" s="158">
        <v>12365</v>
      </c>
      <c r="AC12" s="158">
        <v>26706</v>
      </c>
      <c r="AD12" s="158">
        <v>14299</v>
      </c>
      <c r="AE12" s="158">
        <v>15949</v>
      </c>
      <c r="AF12" s="47">
        <v>12777</v>
      </c>
      <c r="AG12" s="133">
        <v>12969</v>
      </c>
      <c r="AH12" s="133">
        <v>15375</v>
      </c>
      <c r="AI12" s="133">
        <v>25235</v>
      </c>
      <c r="AJ12" s="133">
        <v>11021</v>
      </c>
      <c r="AK12" s="47">
        <v>40705</v>
      </c>
      <c r="AL12" s="133">
        <v>7337</v>
      </c>
      <c r="AM12" s="47">
        <v>11578</v>
      </c>
      <c r="AN12" s="47">
        <v>5455</v>
      </c>
      <c r="AO12" s="47">
        <v>5455</v>
      </c>
      <c r="AP12" s="47">
        <v>5455</v>
      </c>
      <c r="AQ12" s="47">
        <v>37549</v>
      </c>
      <c r="AR12" s="47">
        <v>44692</v>
      </c>
      <c r="AS12" s="47">
        <v>26717</v>
      </c>
      <c r="AT12" s="47"/>
      <c r="AU12" s="47">
        <v>36361</v>
      </c>
      <c r="AV12" s="133">
        <v>9851</v>
      </c>
      <c r="AW12" s="133">
        <v>78758</v>
      </c>
      <c r="AX12" s="47">
        <v>31852</v>
      </c>
      <c r="AY12" s="133">
        <v>13432</v>
      </c>
      <c r="AZ12" s="133">
        <v>22402</v>
      </c>
      <c r="BA12" s="133">
        <v>9946</v>
      </c>
      <c r="BB12" s="155">
        <v>14770</v>
      </c>
      <c r="BC12" s="133">
        <v>17809</v>
      </c>
      <c r="BD12" s="417">
        <v>14632</v>
      </c>
      <c r="BE12" s="155">
        <v>17396</v>
      </c>
      <c r="BF12" s="155">
        <v>13805</v>
      </c>
      <c r="BG12" s="155">
        <v>21232</v>
      </c>
      <c r="BH12" s="155">
        <v>17153</v>
      </c>
      <c r="BI12" s="155">
        <v>117855</v>
      </c>
      <c r="BJ12" s="47">
        <v>22444</v>
      </c>
      <c r="BK12" s="133">
        <v>46236</v>
      </c>
      <c r="BL12" s="151">
        <v>51128</v>
      </c>
      <c r="BM12" s="133">
        <v>38430</v>
      </c>
      <c r="BN12" s="155">
        <v>31700</v>
      </c>
      <c r="BO12" s="155">
        <v>71073</v>
      </c>
      <c r="BP12" s="417">
        <v>23671</v>
      </c>
      <c r="BQ12" s="151">
        <v>15237</v>
      </c>
      <c r="BR12" s="155">
        <v>5946</v>
      </c>
      <c r="BS12" s="155">
        <v>12352</v>
      </c>
      <c r="BT12" s="57">
        <v>6330</v>
      </c>
      <c r="BU12" s="64">
        <v>69172</v>
      </c>
      <c r="BV12" s="64">
        <v>7941</v>
      </c>
      <c r="BW12" s="64">
        <v>18109</v>
      </c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191">
        <f t="shared" si="11"/>
        <v>26050</v>
      </c>
      <c r="CI12" s="190">
        <f t="shared" si="10"/>
        <v>2076353</v>
      </c>
      <c r="CJ12" s="108"/>
      <c r="CK12" s="108"/>
      <c r="CL12" s="108"/>
    </row>
    <row r="13" spans="1:92" x14ac:dyDescent="0.25">
      <c r="A13" s="37" t="s">
        <v>1411</v>
      </c>
      <c r="B13" s="37">
        <v>9315</v>
      </c>
      <c r="C13" s="37">
        <v>5925</v>
      </c>
      <c r="D13" s="37">
        <v>17472</v>
      </c>
      <c r="E13" s="37">
        <v>14983</v>
      </c>
      <c r="F13" s="37">
        <v>14842</v>
      </c>
      <c r="G13" s="37">
        <v>8979</v>
      </c>
      <c r="H13" s="37">
        <v>6714</v>
      </c>
      <c r="I13" s="37">
        <v>2487</v>
      </c>
      <c r="J13" s="37">
        <v>1548</v>
      </c>
      <c r="K13" s="37">
        <v>2490</v>
      </c>
      <c r="L13" s="37">
        <v>6325</v>
      </c>
      <c r="M13" s="37">
        <v>4254</v>
      </c>
      <c r="N13" s="37">
        <v>3577</v>
      </c>
      <c r="O13" s="37">
        <v>3885</v>
      </c>
      <c r="P13" s="47">
        <v>3019</v>
      </c>
      <c r="Q13" s="37">
        <v>1041</v>
      </c>
      <c r="R13" s="151">
        <v>827</v>
      </c>
      <c r="S13" s="151">
        <v>374</v>
      </c>
      <c r="T13" s="158">
        <v>2401</v>
      </c>
      <c r="U13" s="158">
        <v>2016</v>
      </c>
      <c r="V13" s="158">
        <v>1851</v>
      </c>
      <c r="W13" s="158">
        <v>3922</v>
      </c>
      <c r="X13" s="158">
        <v>3137</v>
      </c>
      <c r="Y13" s="158">
        <v>10179</v>
      </c>
      <c r="Z13" s="158">
        <v>7408</v>
      </c>
      <c r="AA13" s="158">
        <v>4403</v>
      </c>
      <c r="AB13" s="158">
        <v>1555</v>
      </c>
      <c r="AC13" s="158">
        <v>1512</v>
      </c>
      <c r="AD13" s="158">
        <v>1971</v>
      </c>
      <c r="AE13" s="158">
        <v>5389</v>
      </c>
      <c r="AF13" s="47">
        <v>6039</v>
      </c>
      <c r="AG13" s="133">
        <v>4082</v>
      </c>
      <c r="AH13" s="133">
        <v>1910</v>
      </c>
      <c r="AI13" s="47">
        <v>1657</v>
      </c>
      <c r="AJ13" s="133">
        <v>5148</v>
      </c>
      <c r="AK13" s="47">
        <v>3981</v>
      </c>
      <c r="AL13" s="47">
        <v>1448</v>
      </c>
      <c r="AM13" s="47">
        <v>4341</v>
      </c>
      <c r="AN13" s="47">
        <v>11251</v>
      </c>
      <c r="AO13" s="47">
        <v>11251</v>
      </c>
      <c r="AP13" s="47">
        <v>7421</v>
      </c>
      <c r="AQ13" s="47">
        <v>3214</v>
      </c>
      <c r="AR13" s="47">
        <v>1927</v>
      </c>
      <c r="AS13" s="47">
        <v>5082</v>
      </c>
      <c r="AT13" s="47">
        <v>4062</v>
      </c>
      <c r="AU13" s="47">
        <v>23613</v>
      </c>
      <c r="AV13" s="47">
        <v>6131</v>
      </c>
      <c r="AW13" s="47">
        <v>4383</v>
      </c>
      <c r="AX13" s="47">
        <v>3131</v>
      </c>
      <c r="AY13" s="47">
        <v>1943</v>
      </c>
      <c r="AZ13" s="47">
        <v>1422</v>
      </c>
      <c r="BA13" s="47">
        <v>14017</v>
      </c>
      <c r="BB13" s="151">
        <v>15756</v>
      </c>
      <c r="BC13" s="47">
        <v>27232</v>
      </c>
      <c r="BD13" s="418">
        <v>70460</v>
      </c>
      <c r="BE13" s="151">
        <v>37589</v>
      </c>
      <c r="BF13" s="151">
        <v>18687</v>
      </c>
      <c r="BG13" s="151">
        <v>9821</v>
      </c>
      <c r="BH13" s="155">
        <v>14089</v>
      </c>
      <c r="BI13" s="155">
        <v>8034</v>
      </c>
      <c r="BJ13" s="47">
        <v>8375</v>
      </c>
      <c r="BK13" s="47">
        <v>7178</v>
      </c>
      <c r="BL13" s="151">
        <v>7754</v>
      </c>
      <c r="BM13" s="47">
        <v>8595</v>
      </c>
      <c r="BN13" s="151">
        <v>10236</v>
      </c>
      <c r="BO13" s="151">
        <v>10177</v>
      </c>
      <c r="BP13" s="418">
        <v>8794</v>
      </c>
      <c r="BQ13" s="151">
        <v>4132</v>
      </c>
      <c r="BR13" s="151">
        <v>3771</v>
      </c>
      <c r="BS13" s="151">
        <v>5732</v>
      </c>
      <c r="BT13" s="57">
        <v>8657</v>
      </c>
      <c r="BU13" s="64">
        <v>6385</v>
      </c>
      <c r="BV13" s="64">
        <v>5823</v>
      </c>
      <c r="BW13" s="64">
        <v>8324</v>
      </c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191">
        <f t="shared" si="11"/>
        <v>14147</v>
      </c>
      <c r="CI13" s="190">
        <f t="shared" si="10"/>
        <v>586856</v>
      </c>
      <c r="CJ13" s="108"/>
      <c r="CK13" s="108"/>
      <c r="CL13" s="108"/>
    </row>
    <row r="14" spans="1:92" x14ac:dyDescent="0.25">
      <c r="A14" s="37" t="s">
        <v>1285</v>
      </c>
      <c r="B14" s="37"/>
      <c r="C14" s="37"/>
      <c r="D14" s="37"/>
      <c r="E14" s="37"/>
      <c r="F14" s="37"/>
      <c r="G14" s="37"/>
      <c r="H14" s="37">
        <v>2603</v>
      </c>
      <c r="I14" s="37">
        <v>3530</v>
      </c>
      <c r="J14" s="37">
        <v>4188</v>
      </c>
      <c r="K14" s="37">
        <v>2248</v>
      </c>
      <c r="L14" s="37">
        <v>3931</v>
      </c>
      <c r="M14" s="37">
        <v>5973</v>
      </c>
      <c r="N14" s="37">
        <v>2325</v>
      </c>
      <c r="O14" s="37">
        <v>1973</v>
      </c>
      <c r="P14" s="47">
        <v>1080</v>
      </c>
      <c r="Q14" s="37">
        <v>837</v>
      </c>
      <c r="R14" s="151">
        <v>386</v>
      </c>
      <c r="S14" s="151">
        <v>552</v>
      </c>
      <c r="T14" s="158">
        <v>1098</v>
      </c>
      <c r="U14" s="158">
        <v>1506</v>
      </c>
      <c r="V14" s="158">
        <v>1423</v>
      </c>
      <c r="W14" s="158">
        <v>1117</v>
      </c>
      <c r="X14" s="158">
        <v>770</v>
      </c>
      <c r="Y14" s="158">
        <v>1363</v>
      </c>
      <c r="Z14" s="158">
        <v>2363</v>
      </c>
      <c r="AA14" s="158">
        <v>623</v>
      </c>
      <c r="AB14" s="158">
        <v>633</v>
      </c>
      <c r="AC14" s="158">
        <v>771</v>
      </c>
      <c r="AD14" s="158">
        <v>2149</v>
      </c>
      <c r="AE14" s="158">
        <v>2198</v>
      </c>
      <c r="AF14" s="47">
        <v>1902</v>
      </c>
      <c r="AG14" s="133">
        <v>1488</v>
      </c>
      <c r="AH14" s="133">
        <v>1417</v>
      </c>
      <c r="AI14" s="133">
        <v>1830</v>
      </c>
      <c r="AJ14" s="133">
        <v>1380</v>
      </c>
      <c r="AK14" s="47">
        <v>2602</v>
      </c>
      <c r="AL14" s="47">
        <v>9271</v>
      </c>
      <c r="AM14" s="47">
        <v>672</v>
      </c>
      <c r="AN14" s="47">
        <v>1760</v>
      </c>
      <c r="AO14" s="47">
        <v>1760</v>
      </c>
      <c r="AP14" s="47">
        <v>2826</v>
      </c>
      <c r="AQ14" s="47">
        <v>949</v>
      </c>
      <c r="AR14" s="47">
        <v>643</v>
      </c>
      <c r="AS14" s="47">
        <v>615</v>
      </c>
      <c r="AT14" s="47">
        <v>456</v>
      </c>
      <c r="AU14" s="47">
        <v>480</v>
      </c>
      <c r="AV14" s="47">
        <v>519</v>
      </c>
      <c r="AW14" s="47">
        <v>387</v>
      </c>
      <c r="AX14" s="47">
        <v>964</v>
      </c>
      <c r="AY14" s="47">
        <v>638</v>
      </c>
      <c r="AZ14" s="47">
        <v>858</v>
      </c>
      <c r="BA14" s="47">
        <v>2051</v>
      </c>
      <c r="BB14" s="151">
        <v>4036</v>
      </c>
      <c r="BC14" s="47">
        <v>2410</v>
      </c>
      <c r="BD14" s="417">
        <v>968</v>
      </c>
      <c r="BE14" s="151">
        <v>626</v>
      </c>
      <c r="BF14" s="151">
        <v>1408</v>
      </c>
      <c r="BG14" s="151">
        <v>2073</v>
      </c>
      <c r="BH14" s="155">
        <v>2505</v>
      </c>
      <c r="BI14" s="155">
        <v>1725</v>
      </c>
      <c r="BJ14" s="47">
        <v>1178</v>
      </c>
      <c r="BK14" s="47">
        <v>1301</v>
      </c>
      <c r="BL14" s="151">
        <v>2116</v>
      </c>
      <c r="BM14" s="47">
        <v>2390</v>
      </c>
      <c r="BN14" s="151">
        <v>1975</v>
      </c>
      <c r="BO14" s="151">
        <v>2389</v>
      </c>
      <c r="BP14" s="417">
        <v>1109</v>
      </c>
      <c r="BQ14" s="151">
        <v>814</v>
      </c>
      <c r="BR14" s="151">
        <v>117</v>
      </c>
      <c r="BS14" s="151">
        <v>807</v>
      </c>
      <c r="BT14" s="57">
        <v>1119</v>
      </c>
      <c r="BU14" s="65">
        <v>289</v>
      </c>
      <c r="BV14" s="65">
        <v>606</v>
      </c>
      <c r="BW14" s="65">
        <v>477</v>
      </c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191">
        <f t="shared" si="11"/>
        <v>1083</v>
      </c>
      <c r="CI14" s="190">
        <f t="shared" si="10"/>
        <v>113546</v>
      </c>
      <c r="CJ14" s="108"/>
      <c r="CK14" s="108"/>
      <c r="CL14" s="108"/>
    </row>
    <row r="15" spans="1:92" x14ac:dyDescent="0.25">
      <c r="A15" s="37" t="s">
        <v>1241</v>
      </c>
      <c r="B15" s="37"/>
      <c r="C15" s="37"/>
      <c r="D15" s="37"/>
      <c r="E15" s="37"/>
      <c r="F15" s="37">
        <v>3392</v>
      </c>
      <c r="G15" s="37">
        <v>29321</v>
      </c>
      <c r="H15" s="37">
        <v>13885</v>
      </c>
      <c r="I15" s="37">
        <v>12973</v>
      </c>
      <c r="J15" s="37">
        <v>7847</v>
      </c>
      <c r="K15" s="37">
        <v>9956</v>
      </c>
      <c r="L15" s="37">
        <v>6893</v>
      </c>
      <c r="M15" s="37">
        <v>10711</v>
      </c>
      <c r="N15" s="37">
        <v>5761</v>
      </c>
      <c r="O15" s="37">
        <v>6990</v>
      </c>
      <c r="P15" s="47">
        <v>2368</v>
      </c>
      <c r="Q15" s="37">
        <v>2602</v>
      </c>
      <c r="R15" s="151">
        <v>5279</v>
      </c>
      <c r="S15" s="151">
        <v>4650</v>
      </c>
      <c r="T15" s="158">
        <v>5640</v>
      </c>
      <c r="U15" s="158">
        <v>7297</v>
      </c>
      <c r="V15" s="158">
        <v>1300</v>
      </c>
      <c r="W15" s="158">
        <v>5778</v>
      </c>
      <c r="X15" s="158">
        <v>6546</v>
      </c>
      <c r="Y15" s="158">
        <v>2597</v>
      </c>
      <c r="Z15" s="158">
        <v>3392</v>
      </c>
      <c r="AA15" s="158">
        <v>1777</v>
      </c>
      <c r="AB15" s="158">
        <v>1904</v>
      </c>
      <c r="AC15" s="158">
        <v>1296</v>
      </c>
      <c r="AD15" s="158">
        <v>3357</v>
      </c>
      <c r="AE15" s="158">
        <v>4358</v>
      </c>
      <c r="AF15" s="47">
        <v>2863</v>
      </c>
      <c r="AG15" s="133">
        <v>2573</v>
      </c>
      <c r="AH15" s="133">
        <v>4883</v>
      </c>
      <c r="AI15" s="133">
        <v>2618</v>
      </c>
      <c r="AJ15" s="133">
        <v>4533</v>
      </c>
      <c r="AK15" s="47">
        <v>3074</v>
      </c>
      <c r="AL15" s="133">
        <v>2919</v>
      </c>
      <c r="AM15" s="47">
        <v>4398</v>
      </c>
      <c r="AN15" s="47">
        <v>2234</v>
      </c>
      <c r="AO15" s="47">
        <v>2234</v>
      </c>
      <c r="AP15" s="47">
        <v>1933</v>
      </c>
      <c r="AQ15" s="47">
        <v>3107</v>
      </c>
      <c r="AR15" s="47">
        <v>1623</v>
      </c>
      <c r="AS15" s="47">
        <v>1828</v>
      </c>
      <c r="AT15" s="47">
        <v>5019</v>
      </c>
      <c r="AU15" s="47">
        <v>1686</v>
      </c>
      <c r="AV15" s="47">
        <v>4747</v>
      </c>
      <c r="AW15" s="133">
        <v>11471</v>
      </c>
      <c r="AX15" s="47">
        <v>10361</v>
      </c>
      <c r="AY15" s="133">
        <v>12835</v>
      </c>
      <c r="AZ15" s="133">
        <v>13010</v>
      </c>
      <c r="BA15" s="133">
        <v>13041</v>
      </c>
      <c r="BB15" s="155">
        <v>21246</v>
      </c>
      <c r="BC15" s="133">
        <v>9392</v>
      </c>
      <c r="BD15" s="417">
        <v>2119</v>
      </c>
      <c r="BE15" s="155">
        <v>2042</v>
      </c>
      <c r="BF15" s="155">
        <v>1720</v>
      </c>
      <c r="BG15" s="155">
        <v>9144</v>
      </c>
      <c r="BH15" s="155">
        <v>6068</v>
      </c>
      <c r="BI15" s="155">
        <v>8260</v>
      </c>
      <c r="BJ15" s="47">
        <v>4100</v>
      </c>
      <c r="BK15" s="133">
        <v>3542</v>
      </c>
      <c r="BL15" s="151">
        <v>9076</v>
      </c>
      <c r="BM15" s="133">
        <v>5942</v>
      </c>
      <c r="BN15" s="155">
        <v>6719</v>
      </c>
      <c r="BO15" s="151">
        <v>12137</v>
      </c>
      <c r="BP15" s="417">
        <v>9261</v>
      </c>
      <c r="BQ15" s="151">
        <v>3857</v>
      </c>
      <c r="BR15" s="155">
        <v>2151</v>
      </c>
      <c r="BS15" s="155">
        <v>2540</v>
      </c>
      <c r="BT15" s="117">
        <v>652</v>
      </c>
      <c r="BU15" s="64">
        <v>4257</v>
      </c>
      <c r="BV15" s="64">
        <v>3650</v>
      </c>
      <c r="BW15" s="64">
        <v>3725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191">
        <f t="shared" si="11"/>
        <v>7375</v>
      </c>
      <c r="CI15" s="190">
        <f t="shared" si="10"/>
        <v>412460</v>
      </c>
      <c r="CJ15" s="108"/>
      <c r="CK15" s="108"/>
      <c r="CL15" s="108"/>
    </row>
    <row r="16" spans="1:92" x14ac:dyDescent="0.25">
      <c r="A16" s="37" t="s">
        <v>1428</v>
      </c>
      <c r="B16" s="37">
        <v>59938</v>
      </c>
      <c r="C16" s="37">
        <v>56250</v>
      </c>
      <c r="D16" s="37">
        <v>48884</v>
      </c>
      <c r="E16" s="37">
        <v>49370</v>
      </c>
      <c r="F16" s="37">
        <v>41882</v>
      </c>
      <c r="G16" s="37">
        <v>64197</v>
      </c>
      <c r="H16" s="37">
        <v>39799</v>
      </c>
      <c r="I16" s="37">
        <v>56670</v>
      </c>
      <c r="J16" s="37">
        <v>50187</v>
      </c>
      <c r="K16" s="37">
        <v>38840</v>
      </c>
      <c r="L16" s="37">
        <v>30883</v>
      </c>
      <c r="M16" s="37">
        <v>36280</v>
      </c>
      <c r="N16" s="37">
        <v>32055</v>
      </c>
      <c r="O16" s="37">
        <v>23823</v>
      </c>
      <c r="P16" s="47">
        <v>9629</v>
      </c>
      <c r="Q16" s="37">
        <v>20865</v>
      </c>
      <c r="R16" s="151">
        <v>28438</v>
      </c>
      <c r="S16" s="151">
        <v>38877</v>
      </c>
      <c r="T16" s="158">
        <v>58896</v>
      </c>
      <c r="U16" s="158">
        <v>48305</v>
      </c>
      <c r="V16" s="158">
        <v>69245</v>
      </c>
      <c r="W16" s="158">
        <v>115190</v>
      </c>
      <c r="X16" s="158">
        <v>94363</v>
      </c>
      <c r="Y16" s="158">
        <v>69537</v>
      </c>
      <c r="Z16" s="158">
        <v>46649</v>
      </c>
      <c r="AA16" s="158">
        <v>61951</v>
      </c>
      <c r="AB16" s="158">
        <v>38003</v>
      </c>
      <c r="AC16" s="158">
        <v>34598</v>
      </c>
      <c r="AD16" s="158">
        <v>57257</v>
      </c>
      <c r="AE16" s="158">
        <v>97945</v>
      </c>
      <c r="AF16" s="47">
        <v>58339</v>
      </c>
      <c r="AG16" s="133">
        <v>63235</v>
      </c>
      <c r="AH16" s="133">
        <v>60552</v>
      </c>
      <c r="AI16" s="47">
        <v>50585</v>
      </c>
      <c r="AJ16" s="133">
        <v>48826</v>
      </c>
      <c r="AK16" s="47">
        <v>40423</v>
      </c>
      <c r="AL16" s="133">
        <v>21631</v>
      </c>
      <c r="AM16" s="47">
        <v>32831</v>
      </c>
      <c r="AN16" s="47">
        <v>43822</v>
      </c>
      <c r="AO16" s="47">
        <v>43822</v>
      </c>
      <c r="AP16" s="47">
        <v>24229</v>
      </c>
      <c r="AQ16" s="47">
        <v>30815</v>
      </c>
      <c r="AR16" s="47">
        <v>25069</v>
      </c>
      <c r="AS16" s="47">
        <v>36747</v>
      </c>
      <c r="AT16" s="47">
        <v>72864</v>
      </c>
      <c r="AU16" s="47">
        <v>71478</v>
      </c>
      <c r="AV16" s="47">
        <v>107340</v>
      </c>
      <c r="AW16" s="133">
        <v>245306</v>
      </c>
      <c r="AX16" s="47">
        <v>90605</v>
      </c>
      <c r="AY16" s="133">
        <v>97254</v>
      </c>
      <c r="AZ16" s="133">
        <v>185524</v>
      </c>
      <c r="BA16" s="133">
        <v>137097</v>
      </c>
      <c r="BB16" s="155">
        <v>196287</v>
      </c>
      <c r="BC16" s="133">
        <v>233782</v>
      </c>
      <c r="BD16" s="417">
        <v>343824</v>
      </c>
      <c r="BE16" s="155">
        <v>133532</v>
      </c>
      <c r="BF16" s="155">
        <v>248137</v>
      </c>
      <c r="BG16" s="155">
        <v>178585</v>
      </c>
      <c r="BH16" s="155">
        <v>183547</v>
      </c>
      <c r="BI16" s="155">
        <v>245574</v>
      </c>
      <c r="BJ16" s="47">
        <v>309164</v>
      </c>
      <c r="BK16" s="133">
        <v>184331</v>
      </c>
      <c r="BL16" s="155">
        <v>293891</v>
      </c>
      <c r="BM16" s="133">
        <v>149914</v>
      </c>
      <c r="BN16" s="155">
        <v>330707</v>
      </c>
      <c r="BO16" s="155">
        <v>242165</v>
      </c>
      <c r="BP16" s="417">
        <v>303897</v>
      </c>
      <c r="BQ16" s="151">
        <v>92299</v>
      </c>
      <c r="BR16" s="155">
        <v>273859</v>
      </c>
      <c r="BS16" s="151">
        <v>210709</v>
      </c>
      <c r="BT16" s="57">
        <v>158717</v>
      </c>
      <c r="BU16" s="64">
        <v>375029</v>
      </c>
      <c r="BV16" s="64">
        <v>168885</v>
      </c>
      <c r="BW16" s="64">
        <v>156783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191">
        <f t="shared" si="11"/>
        <v>325668</v>
      </c>
      <c r="CI16" s="190">
        <f t="shared" si="10"/>
        <v>8120818</v>
      </c>
      <c r="CJ16" s="108"/>
      <c r="CK16" s="108"/>
      <c r="CL16" s="108"/>
    </row>
    <row r="17" spans="1:90" s="108" customFormat="1" x14ac:dyDescent="0.25">
      <c r="A17" s="37" t="s">
        <v>1435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1974</v>
      </c>
      <c r="P17" s="37">
        <v>773</v>
      </c>
      <c r="Q17" s="37">
        <v>879</v>
      </c>
      <c r="R17" s="151">
        <v>1726</v>
      </c>
      <c r="S17" s="151">
        <v>2201</v>
      </c>
      <c r="T17" s="158">
        <v>23336</v>
      </c>
      <c r="U17" s="158">
        <v>20947</v>
      </c>
      <c r="V17" s="158">
        <v>4856</v>
      </c>
      <c r="W17" s="158">
        <v>5006</v>
      </c>
      <c r="X17" s="158">
        <v>3426</v>
      </c>
      <c r="Y17" s="158">
        <v>6744</v>
      </c>
      <c r="Z17" s="158">
        <v>2753</v>
      </c>
      <c r="AA17" s="158">
        <v>5488</v>
      </c>
      <c r="AB17" s="158">
        <v>6004</v>
      </c>
      <c r="AC17" s="158">
        <v>10856</v>
      </c>
      <c r="AD17" s="158">
        <v>6560</v>
      </c>
      <c r="AE17" s="158">
        <v>22903</v>
      </c>
      <c r="AF17" s="47">
        <v>12433</v>
      </c>
      <c r="AG17" s="133">
        <v>5742</v>
      </c>
      <c r="AH17" s="133">
        <v>7276</v>
      </c>
      <c r="AI17" s="133">
        <v>5973</v>
      </c>
      <c r="AJ17" s="133">
        <v>3572</v>
      </c>
      <c r="AK17" s="47">
        <v>3512</v>
      </c>
      <c r="AL17" s="47">
        <v>4442</v>
      </c>
      <c r="AM17" s="47">
        <v>4792</v>
      </c>
      <c r="AN17" s="47">
        <v>2031</v>
      </c>
      <c r="AO17" s="47">
        <v>2031</v>
      </c>
      <c r="AP17" s="47">
        <v>2752</v>
      </c>
      <c r="AQ17" s="47">
        <v>2103</v>
      </c>
      <c r="AR17" s="47">
        <v>2108</v>
      </c>
      <c r="AS17" s="47">
        <v>3297</v>
      </c>
      <c r="AT17" s="47">
        <v>2312</v>
      </c>
      <c r="AU17" s="47">
        <v>17662</v>
      </c>
      <c r="AV17" s="133">
        <v>881</v>
      </c>
      <c r="AW17" s="47">
        <v>8801</v>
      </c>
      <c r="AX17" s="47">
        <v>13602</v>
      </c>
      <c r="AY17" s="47">
        <v>1044</v>
      </c>
      <c r="AZ17" s="47">
        <v>580</v>
      </c>
      <c r="BA17" s="47">
        <v>1064</v>
      </c>
      <c r="BB17" s="151">
        <v>1253</v>
      </c>
      <c r="BC17" s="47">
        <v>1917</v>
      </c>
      <c r="BD17" s="418">
        <v>1359</v>
      </c>
      <c r="BE17" s="151">
        <v>1632</v>
      </c>
      <c r="BF17" s="151">
        <v>2132</v>
      </c>
      <c r="BG17" s="151">
        <v>1330</v>
      </c>
      <c r="BH17" s="155">
        <v>4046</v>
      </c>
      <c r="BI17" s="155">
        <v>1964</v>
      </c>
      <c r="BJ17" s="155">
        <v>3439</v>
      </c>
      <c r="BK17" s="47">
        <v>1562</v>
      </c>
      <c r="BL17" s="151">
        <v>2001</v>
      </c>
      <c r="BM17" s="47">
        <v>2196</v>
      </c>
      <c r="BN17" s="151">
        <v>3396</v>
      </c>
      <c r="BO17" s="151">
        <v>3814</v>
      </c>
      <c r="BP17" s="418">
        <v>7621</v>
      </c>
      <c r="BQ17" s="151">
        <v>3278</v>
      </c>
      <c r="BR17" s="151">
        <v>2140</v>
      </c>
      <c r="BS17" s="151">
        <v>85</v>
      </c>
      <c r="BT17" s="117">
        <v>48</v>
      </c>
      <c r="BU17" s="65">
        <v>124</v>
      </c>
      <c r="BV17" s="65">
        <v>94</v>
      </c>
      <c r="BW17" s="65">
        <v>6191</v>
      </c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191">
        <f t="shared" si="11"/>
        <v>6285</v>
      </c>
      <c r="CI17" s="190">
        <f t="shared" si="10"/>
        <v>286064</v>
      </c>
    </row>
    <row r="18" spans="1:90" x14ac:dyDescent="0.25">
      <c r="A18" s="37" t="s">
        <v>1412</v>
      </c>
      <c r="B18" s="37">
        <v>16108</v>
      </c>
      <c r="C18" s="37">
        <v>10761</v>
      </c>
      <c r="D18" s="37">
        <v>8423</v>
      </c>
      <c r="E18" s="37">
        <v>14113</v>
      </c>
      <c r="F18" s="37">
        <v>16006</v>
      </c>
      <c r="G18" s="37">
        <v>15643</v>
      </c>
      <c r="H18" s="37">
        <v>8674</v>
      </c>
      <c r="I18" s="37">
        <v>15448</v>
      </c>
      <c r="J18" s="37">
        <v>14986</v>
      </c>
      <c r="K18" s="37">
        <v>9973</v>
      </c>
      <c r="L18" s="37">
        <v>10639</v>
      </c>
      <c r="M18" s="37">
        <v>4866</v>
      </c>
      <c r="N18" s="37">
        <v>8637</v>
      </c>
      <c r="O18" s="37">
        <v>7102</v>
      </c>
      <c r="P18" s="47">
        <v>11790</v>
      </c>
      <c r="Q18" s="37">
        <v>8779</v>
      </c>
      <c r="R18" s="151">
        <v>17969</v>
      </c>
      <c r="S18" s="151">
        <v>9578</v>
      </c>
      <c r="T18" s="158">
        <v>48728</v>
      </c>
      <c r="U18" s="158">
        <v>11625</v>
      </c>
      <c r="V18" s="158">
        <v>18905</v>
      </c>
      <c r="W18" s="158">
        <v>58491</v>
      </c>
      <c r="X18" s="158">
        <v>51043</v>
      </c>
      <c r="Y18" s="158">
        <v>50427</v>
      </c>
      <c r="Z18" s="158">
        <v>16298</v>
      </c>
      <c r="AA18" s="158">
        <v>19446</v>
      </c>
      <c r="AB18" s="158">
        <v>38085</v>
      </c>
      <c r="AC18" s="158">
        <v>23829</v>
      </c>
      <c r="AD18" s="158">
        <v>14514</v>
      </c>
      <c r="AE18" s="158">
        <v>36896</v>
      </c>
      <c r="AF18" s="47">
        <v>24488</v>
      </c>
      <c r="AG18" s="133">
        <v>9475</v>
      </c>
      <c r="AH18" s="133">
        <v>16397</v>
      </c>
      <c r="AI18" s="47">
        <v>28504</v>
      </c>
      <c r="AJ18" s="133">
        <v>15028</v>
      </c>
      <c r="AK18" s="47">
        <v>12012</v>
      </c>
      <c r="AL18" s="47">
        <v>6960</v>
      </c>
      <c r="AM18" s="47">
        <v>21801</v>
      </c>
      <c r="AN18" s="47">
        <v>11057</v>
      </c>
      <c r="AO18" s="47">
        <v>11057</v>
      </c>
      <c r="AP18" s="47">
        <v>6993</v>
      </c>
      <c r="AQ18" s="47">
        <v>6668</v>
      </c>
      <c r="AR18" s="47">
        <v>10823</v>
      </c>
      <c r="AS18" s="47">
        <v>8664</v>
      </c>
      <c r="AT18" s="47">
        <v>32505</v>
      </c>
      <c r="AU18" s="47">
        <v>56310</v>
      </c>
      <c r="AV18" s="47">
        <v>36498</v>
      </c>
      <c r="AW18" s="47">
        <v>133129</v>
      </c>
      <c r="AX18" s="47">
        <v>80089</v>
      </c>
      <c r="AY18" s="133">
        <v>29008</v>
      </c>
      <c r="AZ18" s="47">
        <v>28539</v>
      </c>
      <c r="BA18" s="47">
        <v>266618</v>
      </c>
      <c r="BB18" s="151">
        <v>69076</v>
      </c>
      <c r="BC18" s="47">
        <v>32375</v>
      </c>
      <c r="BD18" s="418">
        <v>96679</v>
      </c>
      <c r="BE18" s="151">
        <v>42109</v>
      </c>
      <c r="BF18" s="151">
        <v>79668</v>
      </c>
      <c r="BG18" s="151">
        <v>146977</v>
      </c>
      <c r="BH18" s="155">
        <v>71879</v>
      </c>
      <c r="BI18" s="155">
        <v>156707</v>
      </c>
      <c r="BJ18" s="47">
        <v>83591</v>
      </c>
      <c r="BK18" s="133">
        <v>98349</v>
      </c>
      <c r="BL18" s="151">
        <v>40333</v>
      </c>
      <c r="BM18" s="47">
        <v>223827</v>
      </c>
      <c r="BN18" s="151">
        <v>145426</v>
      </c>
      <c r="BO18" s="151">
        <v>201969</v>
      </c>
      <c r="BP18" s="418">
        <v>44392</v>
      </c>
      <c r="BQ18" s="151">
        <v>114695</v>
      </c>
      <c r="BR18" s="151">
        <v>35649</v>
      </c>
      <c r="BS18" s="151">
        <v>93012</v>
      </c>
      <c r="BT18" s="57">
        <v>206818</v>
      </c>
      <c r="BU18" s="64">
        <v>36153</v>
      </c>
      <c r="BV18" s="64">
        <v>56097</v>
      </c>
      <c r="BW18" s="64">
        <v>139874</v>
      </c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191">
        <f t="shared" si="11"/>
        <v>195971</v>
      </c>
      <c r="CI18" s="190">
        <f t="shared" si="10"/>
        <v>3666060</v>
      </c>
      <c r="CJ18" s="108"/>
      <c r="CK18" s="108"/>
      <c r="CL18" s="108"/>
    </row>
    <row r="19" spans="1:90" x14ac:dyDescent="0.25">
      <c r="A19" s="37" t="s">
        <v>1129</v>
      </c>
      <c r="B19" s="37">
        <v>51466</v>
      </c>
      <c r="C19" s="37">
        <v>54999</v>
      </c>
      <c r="D19" s="37">
        <v>63548</v>
      </c>
      <c r="E19" s="37">
        <v>66385</v>
      </c>
      <c r="F19" s="37">
        <v>56936</v>
      </c>
      <c r="G19" s="37">
        <v>62731</v>
      </c>
      <c r="H19" s="37">
        <v>34951</v>
      </c>
      <c r="I19" s="37">
        <v>25316</v>
      </c>
      <c r="J19" s="37">
        <v>21094</v>
      </c>
      <c r="K19" s="37">
        <v>31538</v>
      </c>
      <c r="L19" s="37">
        <v>32857</v>
      </c>
      <c r="M19" s="37">
        <v>43537</v>
      </c>
      <c r="N19" s="37">
        <v>49116</v>
      </c>
      <c r="O19" s="37">
        <v>47572</v>
      </c>
      <c r="P19" s="47">
        <v>24127</v>
      </c>
      <c r="Q19" s="37">
        <v>35985</v>
      </c>
      <c r="R19" s="155">
        <v>64246</v>
      </c>
      <c r="S19" s="155">
        <v>40065</v>
      </c>
      <c r="T19" s="160">
        <v>68799</v>
      </c>
      <c r="U19" s="160">
        <v>21071</v>
      </c>
      <c r="V19" s="160">
        <v>24716</v>
      </c>
      <c r="W19" s="160">
        <v>12950</v>
      </c>
      <c r="X19" s="160">
        <v>35482</v>
      </c>
      <c r="Y19" s="160">
        <v>32675</v>
      </c>
      <c r="Z19" s="160">
        <v>10136</v>
      </c>
      <c r="AA19" s="160">
        <v>20410</v>
      </c>
      <c r="AB19" s="160">
        <v>9568</v>
      </c>
      <c r="AC19" s="160">
        <v>12238</v>
      </c>
      <c r="AD19" s="160">
        <v>71780</v>
      </c>
      <c r="AE19" s="160">
        <v>21294</v>
      </c>
      <c r="AF19" s="133">
        <v>14940</v>
      </c>
      <c r="AG19" s="133">
        <v>15752</v>
      </c>
      <c r="AH19" s="133">
        <v>17380</v>
      </c>
      <c r="AI19" s="133">
        <v>15041</v>
      </c>
      <c r="AJ19" s="133">
        <v>53442</v>
      </c>
      <c r="AK19" s="133">
        <v>20835</v>
      </c>
      <c r="AL19" s="133">
        <v>13301</v>
      </c>
      <c r="AM19" s="133">
        <v>10764</v>
      </c>
      <c r="AN19" s="133">
        <v>5686</v>
      </c>
      <c r="AO19" s="133">
        <v>5686</v>
      </c>
      <c r="AP19" s="133">
        <v>7392</v>
      </c>
      <c r="AQ19" s="133">
        <v>8031</v>
      </c>
      <c r="AR19" s="133">
        <v>9073</v>
      </c>
      <c r="AS19" s="133">
        <v>7955</v>
      </c>
      <c r="AT19" s="133">
        <v>234963</v>
      </c>
      <c r="AU19" s="133">
        <v>12207</v>
      </c>
      <c r="AV19" s="133">
        <v>23546</v>
      </c>
      <c r="AW19" s="133">
        <v>19830</v>
      </c>
      <c r="AX19" s="47">
        <v>31602</v>
      </c>
      <c r="AY19" s="133">
        <v>6512</v>
      </c>
      <c r="AZ19" s="133">
        <v>5886</v>
      </c>
      <c r="BA19" s="133">
        <v>23794</v>
      </c>
      <c r="BB19" s="155">
        <v>39740</v>
      </c>
      <c r="BC19" s="133">
        <v>76990</v>
      </c>
      <c r="BD19" s="417">
        <v>21481</v>
      </c>
      <c r="BE19" s="155">
        <v>51571</v>
      </c>
      <c r="BF19" s="155">
        <v>20973</v>
      </c>
      <c r="BG19" s="155">
        <v>20009</v>
      </c>
      <c r="BH19" s="155">
        <v>10703</v>
      </c>
      <c r="BI19" s="155">
        <v>21902</v>
      </c>
      <c r="BJ19" s="47">
        <v>14398</v>
      </c>
      <c r="BK19" s="133">
        <v>17675</v>
      </c>
      <c r="BL19" s="155">
        <v>12393</v>
      </c>
      <c r="BM19" s="133">
        <v>60528</v>
      </c>
      <c r="BN19" s="155">
        <v>31797</v>
      </c>
      <c r="BO19" s="151">
        <v>46027</v>
      </c>
      <c r="BP19" s="417">
        <v>7506</v>
      </c>
      <c r="BQ19" s="151">
        <v>37844</v>
      </c>
      <c r="BR19" s="155">
        <v>11962</v>
      </c>
      <c r="BS19" s="155">
        <v>87002</v>
      </c>
      <c r="BT19" s="64">
        <v>24700</v>
      </c>
      <c r="BU19" s="64">
        <v>35247</v>
      </c>
      <c r="BV19" s="64">
        <v>10003</v>
      </c>
      <c r="BW19" s="64">
        <v>31659</v>
      </c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191">
        <f t="shared" si="11"/>
        <v>41662</v>
      </c>
      <c r="CI19" s="190">
        <f t="shared" si="10"/>
        <v>2403316</v>
      </c>
      <c r="CJ19" s="108"/>
      <c r="CK19" s="108"/>
      <c r="CL19" s="108"/>
    </row>
    <row r="20" spans="1:90" s="108" customFormat="1" x14ac:dyDescent="0.25">
      <c r="A20" s="37" t="s">
        <v>870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7"/>
      <c r="Q20" s="37"/>
      <c r="R20" s="155"/>
      <c r="S20" s="155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47"/>
      <c r="AY20" s="133"/>
      <c r="AZ20" s="133"/>
      <c r="BA20" s="133"/>
      <c r="BB20" s="155"/>
      <c r="BC20" s="133"/>
      <c r="BD20" s="417"/>
      <c r="BE20" s="155"/>
      <c r="BF20" s="155"/>
      <c r="BG20" s="155"/>
      <c r="BH20" s="155"/>
      <c r="BI20" s="155"/>
      <c r="BJ20" s="47" t="s">
        <v>729</v>
      </c>
      <c r="BK20" s="133"/>
      <c r="BL20" s="155"/>
      <c r="BM20" s="133"/>
      <c r="BN20" s="155"/>
      <c r="BO20" s="155"/>
      <c r="BP20" s="417"/>
      <c r="BQ20" s="155"/>
      <c r="BR20" s="155"/>
      <c r="BS20" s="155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191">
        <f t="shared" si="11"/>
        <v>0</v>
      </c>
      <c r="CI20" s="190">
        <f t="shared" si="10"/>
        <v>0</v>
      </c>
    </row>
    <row r="21" spans="1:90" x14ac:dyDescent="0.25">
      <c r="A21" s="37" t="s">
        <v>1114</v>
      </c>
      <c r="B21" s="37"/>
      <c r="C21" s="37"/>
      <c r="D21" s="37"/>
      <c r="E21" s="37">
        <v>5396</v>
      </c>
      <c r="F21" s="37">
        <v>26591</v>
      </c>
      <c r="G21" s="37">
        <v>25960</v>
      </c>
      <c r="H21" s="37">
        <v>23156</v>
      </c>
      <c r="I21" s="37">
        <v>32432</v>
      </c>
      <c r="J21" s="37">
        <v>50117</v>
      </c>
      <c r="K21" s="37">
        <v>66944</v>
      </c>
      <c r="L21" s="37">
        <v>94176</v>
      </c>
      <c r="M21" s="37">
        <v>82352</v>
      </c>
      <c r="N21" s="37">
        <v>34413</v>
      </c>
      <c r="O21" s="37">
        <v>74645</v>
      </c>
      <c r="P21" s="47">
        <v>77531</v>
      </c>
      <c r="Q21" s="37">
        <v>74173</v>
      </c>
      <c r="R21" s="155">
        <v>97126</v>
      </c>
      <c r="S21" s="155">
        <v>98557</v>
      </c>
      <c r="T21" s="160">
        <v>91463</v>
      </c>
      <c r="U21" s="160">
        <v>68777</v>
      </c>
      <c r="V21" s="160">
        <v>62936</v>
      </c>
      <c r="W21" s="160">
        <v>76083</v>
      </c>
      <c r="X21" s="160">
        <v>58842</v>
      </c>
      <c r="Y21" s="160">
        <v>48975</v>
      </c>
      <c r="Z21" s="160">
        <v>36657</v>
      </c>
      <c r="AA21" s="160">
        <v>33308</v>
      </c>
      <c r="AB21" s="160">
        <v>40209</v>
      </c>
      <c r="AC21" s="160">
        <v>24332</v>
      </c>
      <c r="AD21" s="160">
        <v>32460</v>
      </c>
      <c r="AE21" s="160">
        <v>29326</v>
      </c>
      <c r="AF21" s="133">
        <v>21828</v>
      </c>
      <c r="AG21" s="133">
        <v>20309</v>
      </c>
      <c r="AH21" s="133">
        <v>23344</v>
      </c>
      <c r="AI21" s="133">
        <v>250464</v>
      </c>
      <c r="AJ21" s="133">
        <v>22922</v>
      </c>
      <c r="AK21" s="133">
        <v>16480</v>
      </c>
      <c r="AL21" s="133">
        <v>10285</v>
      </c>
      <c r="AM21" s="133">
        <v>12305</v>
      </c>
      <c r="AN21" s="133">
        <v>232877</v>
      </c>
      <c r="AO21" s="133">
        <v>232877</v>
      </c>
      <c r="AP21" s="133">
        <v>13590</v>
      </c>
      <c r="AQ21" s="133">
        <v>10621</v>
      </c>
      <c r="AR21" s="133">
        <v>11399</v>
      </c>
      <c r="AS21" s="133">
        <v>12435</v>
      </c>
      <c r="AT21" s="133">
        <v>45751</v>
      </c>
      <c r="AU21" s="133">
        <v>59548</v>
      </c>
      <c r="AV21" s="133">
        <v>42954</v>
      </c>
      <c r="AW21" s="133">
        <v>55786</v>
      </c>
      <c r="AX21" s="47">
        <v>47100</v>
      </c>
      <c r="AY21" s="133">
        <v>45188</v>
      </c>
      <c r="AZ21" s="133">
        <v>98420</v>
      </c>
      <c r="BA21" s="133">
        <v>134547</v>
      </c>
      <c r="BB21" s="155">
        <v>197972</v>
      </c>
      <c r="BC21" s="133">
        <v>171009</v>
      </c>
      <c r="BD21" s="417">
        <v>137247</v>
      </c>
      <c r="BE21" s="155">
        <v>519151</v>
      </c>
      <c r="BF21" s="155">
        <v>419241</v>
      </c>
      <c r="BG21" s="155">
        <v>378882</v>
      </c>
      <c r="BH21" s="155">
        <v>362861</v>
      </c>
      <c r="BI21" s="155">
        <v>452224</v>
      </c>
      <c r="BJ21" s="47">
        <v>431209</v>
      </c>
      <c r="BK21" s="133">
        <v>426829</v>
      </c>
      <c r="BL21" s="155">
        <v>360083</v>
      </c>
      <c r="BM21" s="133">
        <v>358887</v>
      </c>
      <c r="BN21" s="155">
        <v>268697</v>
      </c>
      <c r="BO21" s="151">
        <v>399160</v>
      </c>
      <c r="BP21" s="417">
        <v>527448</v>
      </c>
      <c r="BQ21" s="151">
        <v>215349</v>
      </c>
      <c r="BR21" s="155">
        <v>294613</v>
      </c>
      <c r="BS21" s="155">
        <v>223076</v>
      </c>
      <c r="BT21" s="64">
        <v>252862</v>
      </c>
      <c r="BU21" s="64">
        <v>336687</v>
      </c>
      <c r="BV21" s="64">
        <v>220725</v>
      </c>
      <c r="BW21" s="64">
        <v>266792</v>
      </c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191">
        <f t="shared" si="11"/>
        <v>487517</v>
      </c>
      <c r="CI21" s="190">
        <f t="shared" si="10"/>
        <v>10108971</v>
      </c>
      <c r="CJ21" s="108"/>
      <c r="CK21" s="108"/>
      <c r="CL21" s="108"/>
    </row>
    <row r="22" spans="1:90" s="108" customFormat="1" x14ac:dyDescent="0.25">
      <c r="A22" s="37" t="s">
        <v>1238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7"/>
      <c r="Q22" s="37"/>
      <c r="R22" s="155"/>
      <c r="S22" s="155"/>
      <c r="T22" s="160"/>
      <c r="U22" s="160"/>
      <c r="V22" s="160">
        <v>13951</v>
      </c>
      <c r="W22" s="160">
        <v>18491</v>
      </c>
      <c r="X22" s="160">
        <v>16361</v>
      </c>
      <c r="Y22" s="160">
        <v>9075</v>
      </c>
      <c r="Z22" s="160">
        <v>5840</v>
      </c>
      <c r="AA22" s="160">
        <v>6452</v>
      </c>
      <c r="AB22" s="160">
        <v>4295</v>
      </c>
      <c r="AC22" s="160">
        <v>4421</v>
      </c>
      <c r="AD22" s="160">
        <v>6186</v>
      </c>
      <c r="AE22" s="160">
        <v>13208</v>
      </c>
      <c r="AF22" s="133">
        <v>10565</v>
      </c>
      <c r="AG22" s="133">
        <v>7113</v>
      </c>
      <c r="AH22" s="133">
        <v>8945</v>
      </c>
      <c r="AI22" s="133">
        <v>3359</v>
      </c>
      <c r="AJ22" s="133">
        <v>4765</v>
      </c>
      <c r="AK22" s="133">
        <v>4186</v>
      </c>
      <c r="AL22" s="133">
        <v>3781</v>
      </c>
      <c r="AM22" s="133">
        <v>3317</v>
      </c>
      <c r="AN22" s="133">
        <v>2948</v>
      </c>
      <c r="AO22" s="133">
        <v>2948</v>
      </c>
      <c r="AP22" s="133">
        <v>9351</v>
      </c>
      <c r="AQ22" s="133">
        <v>7309</v>
      </c>
      <c r="AR22" s="133">
        <v>9680</v>
      </c>
      <c r="AS22" s="133">
        <v>15206</v>
      </c>
      <c r="AT22" s="133">
        <v>24331</v>
      </c>
      <c r="AU22" s="133">
        <v>49145</v>
      </c>
      <c r="AV22" s="133">
        <v>18009</v>
      </c>
      <c r="AW22" s="133">
        <v>16185</v>
      </c>
      <c r="AX22" s="47">
        <v>19576</v>
      </c>
      <c r="AY22" s="133">
        <v>8059</v>
      </c>
      <c r="AZ22" s="133">
        <v>21433</v>
      </c>
      <c r="BA22" s="133">
        <v>10549</v>
      </c>
      <c r="BB22" s="155">
        <v>2338</v>
      </c>
      <c r="BC22" s="133">
        <v>3190</v>
      </c>
      <c r="BD22" s="417">
        <v>2352</v>
      </c>
      <c r="BE22" s="155">
        <v>2304</v>
      </c>
      <c r="BF22" s="155">
        <v>2323</v>
      </c>
      <c r="BG22" s="155">
        <v>2797</v>
      </c>
      <c r="BH22" s="155">
        <v>17391</v>
      </c>
      <c r="BI22" s="155">
        <v>9925</v>
      </c>
      <c r="BJ22" s="47">
        <v>4672</v>
      </c>
      <c r="BK22" s="133">
        <v>9422</v>
      </c>
      <c r="BL22" s="155">
        <v>3922</v>
      </c>
      <c r="BM22" s="133">
        <v>3860</v>
      </c>
      <c r="BN22" s="155">
        <v>3749</v>
      </c>
      <c r="BO22" s="151">
        <v>3311</v>
      </c>
      <c r="BP22" s="417">
        <v>2781</v>
      </c>
      <c r="BQ22" s="151">
        <v>1867</v>
      </c>
      <c r="BR22" s="155">
        <v>1620</v>
      </c>
      <c r="BS22" s="155">
        <v>2295</v>
      </c>
      <c r="BT22" s="65">
        <v>569</v>
      </c>
      <c r="BU22" s="64">
        <v>1368</v>
      </c>
      <c r="BV22" s="64">
        <v>2046</v>
      </c>
      <c r="BW22" s="64">
        <v>890</v>
      </c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191">
        <f t="shared" si="11"/>
        <v>2936</v>
      </c>
      <c r="CI22" s="190">
        <f t="shared" si="10"/>
        <v>444032</v>
      </c>
    </row>
    <row r="23" spans="1:90" s="108" customFormat="1" x14ac:dyDescent="0.25">
      <c r="A23" s="37" t="s">
        <v>1395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7"/>
      <c r="Q23" s="37"/>
      <c r="R23" s="155"/>
      <c r="S23" s="155"/>
      <c r="T23" s="160"/>
      <c r="U23" s="160"/>
      <c r="V23" s="160"/>
      <c r="W23" s="160"/>
      <c r="X23" s="160"/>
      <c r="Y23" s="160">
        <v>1467</v>
      </c>
      <c r="Z23" s="160">
        <v>38040</v>
      </c>
      <c r="AA23" s="160">
        <v>97016</v>
      </c>
      <c r="AB23" s="160">
        <v>36645</v>
      </c>
      <c r="AC23" s="160">
        <v>8794</v>
      </c>
      <c r="AD23" s="160">
        <v>2508</v>
      </c>
      <c r="AE23" s="160">
        <v>1110</v>
      </c>
      <c r="AF23" s="133">
        <v>854</v>
      </c>
      <c r="AG23" s="133">
        <v>787</v>
      </c>
      <c r="AH23" s="133">
        <v>2502</v>
      </c>
      <c r="AI23" s="133">
        <v>664</v>
      </c>
      <c r="AJ23" s="133">
        <v>938</v>
      </c>
      <c r="AK23" s="133">
        <v>865</v>
      </c>
      <c r="AL23" s="133">
        <v>2532</v>
      </c>
      <c r="AM23" s="133">
        <v>1733</v>
      </c>
      <c r="AN23" s="133">
        <v>285</v>
      </c>
      <c r="AO23" s="133">
        <v>285</v>
      </c>
      <c r="AP23" s="133">
        <v>1756</v>
      </c>
      <c r="AQ23" s="133">
        <v>2144</v>
      </c>
      <c r="AR23" s="133">
        <v>2610</v>
      </c>
      <c r="AS23" s="133">
        <v>2020</v>
      </c>
      <c r="AT23" s="133">
        <v>1438</v>
      </c>
      <c r="AU23" s="133">
        <v>3984</v>
      </c>
      <c r="AV23" s="133">
        <v>1380</v>
      </c>
      <c r="AW23" s="133">
        <v>1210</v>
      </c>
      <c r="AX23" s="47">
        <v>975</v>
      </c>
      <c r="AY23" s="133">
        <v>1907</v>
      </c>
      <c r="AZ23" s="133">
        <v>2736</v>
      </c>
      <c r="BA23" s="133">
        <v>3896</v>
      </c>
      <c r="BB23" s="155">
        <v>3652</v>
      </c>
      <c r="BC23" s="133">
        <v>1085</v>
      </c>
      <c r="BD23" s="417">
        <v>1225</v>
      </c>
      <c r="BE23" s="155">
        <v>1739</v>
      </c>
      <c r="BF23" s="155">
        <v>1566</v>
      </c>
      <c r="BG23" s="155">
        <v>1449</v>
      </c>
      <c r="BH23" s="155">
        <v>1429</v>
      </c>
      <c r="BI23" s="155">
        <v>1782</v>
      </c>
      <c r="BJ23" s="47">
        <v>2245</v>
      </c>
      <c r="BK23" s="133">
        <v>4357</v>
      </c>
      <c r="BL23" s="155">
        <v>2949</v>
      </c>
      <c r="BM23" s="133">
        <v>3178</v>
      </c>
      <c r="BN23" s="155">
        <v>5222</v>
      </c>
      <c r="BO23" s="155">
        <v>12259</v>
      </c>
      <c r="BP23" s="417">
        <v>4837</v>
      </c>
      <c r="BQ23" s="151">
        <v>3444</v>
      </c>
      <c r="BR23" s="155">
        <v>3462</v>
      </c>
      <c r="BS23" s="155">
        <v>4828</v>
      </c>
      <c r="BT23" s="64">
        <v>3112</v>
      </c>
      <c r="BU23" s="64">
        <v>4177</v>
      </c>
      <c r="BV23" s="64">
        <v>23620</v>
      </c>
      <c r="BW23" s="64">
        <v>191529</v>
      </c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191">
        <f t="shared" si="11"/>
        <v>215149</v>
      </c>
      <c r="CI23" s="190">
        <f t="shared" si="10"/>
        <v>506227</v>
      </c>
    </row>
    <row r="24" spans="1:90" s="108" customFormat="1" ht="15.75" thickBot="1" x14ac:dyDescent="0.3">
      <c r="A24" s="37" t="s">
        <v>1259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47"/>
      <c r="Q24" s="37"/>
      <c r="R24" s="47"/>
      <c r="S24" s="3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>
        <v>4169</v>
      </c>
      <c r="AE24" s="47">
        <v>16039</v>
      </c>
      <c r="AF24" s="47">
        <v>34719</v>
      </c>
      <c r="AG24" s="133">
        <v>18499</v>
      </c>
      <c r="AH24" s="133">
        <v>23880</v>
      </c>
      <c r="AI24" s="47">
        <v>10277</v>
      </c>
      <c r="AJ24" s="133">
        <v>16234</v>
      </c>
      <c r="AK24" s="47">
        <v>18341</v>
      </c>
      <c r="AL24" s="47">
        <v>8262</v>
      </c>
      <c r="AM24" s="47">
        <v>26968</v>
      </c>
      <c r="AN24" s="47">
        <v>6409</v>
      </c>
      <c r="AO24" s="47">
        <v>6409</v>
      </c>
      <c r="AP24" s="47">
        <v>8191</v>
      </c>
      <c r="AQ24" s="47">
        <v>8464</v>
      </c>
      <c r="AR24" s="47">
        <v>9720</v>
      </c>
      <c r="AS24" s="47">
        <v>52478</v>
      </c>
      <c r="AT24" s="47">
        <v>33214</v>
      </c>
      <c r="AU24" s="47">
        <v>36339</v>
      </c>
      <c r="AV24" s="47">
        <v>25283</v>
      </c>
      <c r="AW24" s="133">
        <v>108728</v>
      </c>
      <c r="AX24" s="47">
        <v>88851</v>
      </c>
      <c r="AY24" s="133">
        <v>78009</v>
      </c>
      <c r="AZ24" s="133">
        <v>41830</v>
      </c>
      <c r="BA24" s="133">
        <v>129170</v>
      </c>
      <c r="BB24" s="155">
        <v>108950</v>
      </c>
      <c r="BC24" s="133">
        <v>83651</v>
      </c>
      <c r="BD24" s="417">
        <v>750239</v>
      </c>
      <c r="BE24" s="155">
        <v>322106</v>
      </c>
      <c r="BF24" s="155">
        <v>121333</v>
      </c>
      <c r="BG24" s="155">
        <v>98040</v>
      </c>
      <c r="BH24" s="155">
        <v>50746</v>
      </c>
      <c r="BI24" s="155">
        <v>77495</v>
      </c>
      <c r="BJ24" s="47">
        <v>61128</v>
      </c>
      <c r="BK24" s="133">
        <v>100031</v>
      </c>
      <c r="BL24" s="155">
        <v>90423</v>
      </c>
      <c r="BM24" s="133">
        <v>109866</v>
      </c>
      <c r="BN24" s="155">
        <v>39546</v>
      </c>
      <c r="BO24" s="151">
        <v>117786</v>
      </c>
      <c r="BP24" s="417">
        <v>83239</v>
      </c>
      <c r="BQ24" s="151">
        <v>31219</v>
      </c>
      <c r="BR24" s="155">
        <v>76636</v>
      </c>
      <c r="BS24" s="155">
        <v>60738</v>
      </c>
      <c r="BT24" s="64">
        <v>45221</v>
      </c>
      <c r="BU24" s="64">
        <v>99442</v>
      </c>
      <c r="BV24" s="64">
        <v>156550</v>
      </c>
      <c r="BW24" s="64">
        <v>63334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191">
        <f t="shared" si="11"/>
        <v>219884</v>
      </c>
      <c r="CI24" s="190">
        <f t="shared" si="10"/>
        <v>3558202</v>
      </c>
    </row>
    <row r="25" spans="1:90" s="7" customFormat="1" ht="15.75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77"/>
      <c r="AH25" s="154"/>
      <c r="AI25" s="154"/>
      <c r="AJ25" s="196"/>
      <c r="AK25" s="196"/>
      <c r="AL25" s="262"/>
      <c r="AM25" s="196"/>
      <c r="AN25" s="196"/>
      <c r="AO25" s="196"/>
      <c r="AP25" s="196"/>
      <c r="AQ25" s="196"/>
      <c r="AR25" s="196"/>
      <c r="AS25" s="196"/>
      <c r="AT25" s="196"/>
      <c r="AU25" s="196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751"/>
      <c r="BU25" s="751"/>
      <c r="BV25" s="775"/>
      <c r="BW25" s="775"/>
      <c r="BX25" s="775"/>
      <c r="BY25" s="775"/>
      <c r="BZ25" s="775"/>
      <c r="CA25" s="775"/>
      <c r="CB25" s="775"/>
      <c r="CC25" s="775"/>
      <c r="CD25" s="775"/>
      <c r="CE25" s="775"/>
      <c r="CF25" s="775"/>
      <c r="CG25" s="775"/>
      <c r="CH25" s="360"/>
      <c r="CI25" s="20"/>
      <c r="CJ25" s="108"/>
      <c r="CK25" s="108"/>
      <c r="CL25" s="108"/>
    </row>
    <row r="26" spans="1:90" x14ac:dyDescent="0.25">
      <c r="A26" s="59" t="s">
        <v>1082</v>
      </c>
      <c r="B26" s="59">
        <f>SUM(B27:B39)</f>
        <v>273346</v>
      </c>
      <c r="C26" s="59">
        <f t="shared" ref="C26:I26" si="12">SUM(C27:C39)</f>
        <v>263004</v>
      </c>
      <c r="D26" s="59">
        <f t="shared" si="12"/>
        <v>201117</v>
      </c>
      <c r="E26" s="59">
        <f t="shared" si="12"/>
        <v>229116</v>
      </c>
      <c r="F26" s="59">
        <f t="shared" si="12"/>
        <v>273982</v>
      </c>
      <c r="G26" s="59">
        <f t="shared" si="12"/>
        <v>278686</v>
      </c>
      <c r="H26" s="59">
        <f t="shared" si="12"/>
        <v>335469</v>
      </c>
      <c r="I26" s="59">
        <f t="shared" si="12"/>
        <v>352907</v>
      </c>
      <c r="J26" s="59">
        <f t="shared" ref="J26:AC26" si="13">SUM(J27:J39)</f>
        <v>379522</v>
      </c>
      <c r="K26" s="59">
        <f t="shared" si="13"/>
        <v>460244</v>
      </c>
      <c r="L26" s="59">
        <f t="shared" si="13"/>
        <v>458896</v>
      </c>
      <c r="M26" s="59">
        <f t="shared" si="13"/>
        <v>489330</v>
      </c>
      <c r="N26" s="59">
        <f t="shared" si="13"/>
        <v>540147</v>
      </c>
      <c r="O26" s="59">
        <f t="shared" si="13"/>
        <v>464262</v>
      </c>
      <c r="P26" s="59">
        <f t="shared" si="13"/>
        <v>322080</v>
      </c>
      <c r="Q26" s="59">
        <f t="shared" si="13"/>
        <v>409021</v>
      </c>
      <c r="R26" s="152">
        <f t="shared" si="13"/>
        <v>689288</v>
      </c>
      <c r="S26" s="152">
        <f t="shared" si="13"/>
        <v>778812</v>
      </c>
      <c r="T26" s="152">
        <f t="shared" si="13"/>
        <v>1462335</v>
      </c>
      <c r="U26" s="152">
        <f t="shared" si="13"/>
        <v>1486773</v>
      </c>
      <c r="V26" s="152">
        <f t="shared" si="13"/>
        <v>1137000</v>
      </c>
      <c r="W26" s="152">
        <f t="shared" si="13"/>
        <v>1804961</v>
      </c>
      <c r="X26" s="152">
        <f t="shared" si="13"/>
        <v>1403176</v>
      </c>
      <c r="Y26" s="152">
        <f t="shared" si="13"/>
        <v>1338795</v>
      </c>
      <c r="Z26" s="152">
        <f t="shared" si="13"/>
        <v>989993</v>
      </c>
      <c r="AA26" s="152">
        <f t="shared" si="13"/>
        <v>1077665</v>
      </c>
      <c r="AB26" s="152">
        <f t="shared" si="13"/>
        <v>953170</v>
      </c>
      <c r="AC26" s="152">
        <f t="shared" si="13"/>
        <v>992715</v>
      </c>
      <c r="AD26" s="152">
        <f t="shared" ref="AD26:AE26" si="14">SUM(AD27:AD39)</f>
        <v>1003687</v>
      </c>
      <c r="AE26" s="152">
        <f t="shared" si="14"/>
        <v>1323308</v>
      </c>
      <c r="AF26" s="420">
        <f t="shared" ref="AF26:AP26" si="15">SUM(AF27:AF39)</f>
        <v>5207061</v>
      </c>
      <c r="AG26" s="72">
        <f t="shared" si="15"/>
        <v>1983741</v>
      </c>
      <c r="AH26" s="420">
        <f t="shared" si="15"/>
        <v>2933279</v>
      </c>
      <c r="AI26" s="420">
        <f t="shared" si="15"/>
        <v>2088602</v>
      </c>
      <c r="AJ26" s="420">
        <f t="shared" si="15"/>
        <v>1544756</v>
      </c>
      <c r="AK26" s="72">
        <f t="shared" si="15"/>
        <v>1420575</v>
      </c>
      <c r="AL26" s="72">
        <f t="shared" si="15"/>
        <v>883924</v>
      </c>
      <c r="AM26" s="72">
        <f t="shared" si="15"/>
        <v>1609081</v>
      </c>
      <c r="AN26" s="72">
        <f t="shared" si="15"/>
        <v>1314588</v>
      </c>
      <c r="AO26" s="72">
        <f t="shared" si="15"/>
        <v>1314588</v>
      </c>
      <c r="AP26" s="72">
        <f t="shared" si="15"/>
        <v>2245845</v>
      </c>
      <c r="AQ26" s="72">
        <f t="shared" ref="AQ26:BI26" si="16">SUM(AQ27:AQ39)</f>
        <v>2022580</v>
      </c>
      <c r="AR26" s="72">
        <f t="shared" si="16"/>
        <v>5799716</v>
      </c>
      <c r="AS26" s="72">
        <f t="shared" si="16"/>
        <v>3686422</v>
      </c>
      <c r="AT26" s="72">
        <f t="shared" si="16"/>
        <v>7946648</v>
      </c>
      <c r="AU26" s="72">
        <f t="shared" si="16"/>
        <v>8124687</v>
      </c>
      <c r="AV26" s="72">
        <f t="shared" si="16"/>
        <v>8518564</v>
      </c>
      <c r="AW26" s="72">
        <f t="shared" si="16"/>
        <v>13659575</v>
      </c>
      <c r="AX26" s="72">
        <f t="shared" si="16"/>
        <v>8417136</v>
      </c>
      <c r="AY26" s="72">
        <f t="shared" si="16"/>
        <v>12619803</v>
      </c>
      <c r="AZ26" s="72">
        <f t="shared" si="16"/>
        <v>9083185</v>
      </c>
      <c r="BA26" s="72">
        <f t="shared" si="16"/>
        <v>6520721</v>
      </c>
      <c r="BB26" s="72">
        <f t="shared" si="16"/>
        <v>5624824</v>
      </c>
      <c r="BC26" s="72">
        <f t="shared" si="16"/>
        <v>4093840</v>
      </c>
      <c r="BD26" s="72">
        <f t="shared" si="16"/>
        <v>6795080</v>
      </c>
      <c r="BE26" s="72">
        <f t="shared" si="16"/>
        <v>4390912</v>
      </c>
      <c r="BF26" s="72">
        <f t="shared" si="16"/>
        <v>5813002</v>
      </c>
      <c r="BG26" s="72">
        <f t="shared" si="16"/>
        <v>8977809</v>
      </c>
      <c r="BH26" s="419">
        <f t="shared" si="16"/>
        <v>8051226</v>
      </c>
      <c r="BI26" s="419">
        <f t="shared" si="16"/>
        <v>9096945</v>
      </c>
      <c r="BJ26" s="72">
        <f t="shared" ref="BJ26:BS26" si="17">SUM(BJ27:BJ39)</f>
        <v>5216460</v>
      </c>
      <c r="BK26" s="72">
        <f t="shared" si="17"/>
        <v>4227651</v>
      </c>
      <c r="BL26" s="72">
        <f t="shared" si="17"/>
        <v>5221368</v>
      </c>
      <c r="BM26" s="72">
        <f t="shared" si="17"/>
        <v>6623233</v>
      </c>
      <c r="BN26" s="72">
        <f t="shared" si="17"/>
        <v>5866607</v>
      </c>
      <c r="BO26" s="72">
        <f t="shared" si="17"/>
        <v>11852111</v>
      </c>
      <c r="BP26" s="72">
        <f t="shared" si="17"/>
        <v>9080661</v>
      </c>
      <c r="BQ26" s="72">
        <f t="shared" si="17"/>
        <v>8717087</v>
      </c>
      <c r="BR26" s="72">
        <f t="shared" si="17"/>
        <v>10300056</v>
      </c>
      <c r="BS26" s="72">
        <f t="shared" si="17"/>
        <v>9350560</v>
      </c>
      <c r="BT26" s="126">
        <v>8037869</v>
      </c>
      <c r="BU26" s="126">
        <v>8030014</v>
      </c>
      <c r="BV26" s="72">
        <f t="shared" ref="BV26:CE26" si="18">SUM(BV27:BV39)</f>
        <v>8297748</v>
      </c>
      <c r="BW26" s="72">
        <f t="shared" si="18"/>
        <v>11033511</v>
      </c>
      <c r="BX26" s="72">
        <f t="shared" si="18"/>
        <v>0</v>
      </c>
      <c r="BY26" s="72">
        <f t="shared" si="18"/>
        <v>0</v>
      </c>
      <c r="BZ26" s="72">
        <f t="shared" si="18"/>
        <v>0</v>
      </c>
      <c r="CA26" s="72">
        <f t="shared" si="18"/>
        <v>0</v>
      </c>
      <c r="CB26" s="72">
        <f t="shared" si="18"/>
        <v>0</v>
      </c>
      <c r="CC26" s="72">
        <f t="shared" si="18"/>
        <v>0</v>
      </c>
      <c r="CD26" s="72">
        <f t="shared" si="18"/>
        <v>0</v>
      </c>
      <c r="CE26" s="72">
        <f t="shared" si="18"/>
        <v>0</v>
      </c>
      <c r="CF26" s="126"/>
      <c r="CG26" s="126"/>
      <c r="CH26" s="72">
        <f>SUM(BV26:CG26)</f>
        <v>19331259</v>
      </c>
      <c r="CI26" s="190">
        <f t="shared" si="10"/>
        <v>295816458</v>
      </c>
      <c r="CJ26" s="108"/>
      <c r="CK26" s="108"/>
      <c r="CL26" s="108"/>
    </row>
    <row r="27" spans="1:90" x14ac:dyDescent="0.25">
      <c r="A27" s="37" t="s">
        <v>1286</v>
      </c>
      <c r="B27" s="37">
        <v>75040</v>
      </c>
      <c r="C27" s="37">
        <v>75297</v>
      </c>
      <c r="D27" s="37">
        <v>49106</v>
      </c>
      <c r="E27" s="37">
        <v>59808</v>
      </c>
      <c r="F27" s="37">
        <v>92350</v>
      </c>
      <c r="G27" s="37">
        <v>56923</v>
      </c>
      <c r="H27" s="37">
        <v>88983</v>
      </c>
      <c r="I27" s="37">
        <v>62658</v>
      </c>
      <c r="J27" s="37">
        <v>72256</v>
      </c>
      <c r="K27" s="37">
        <v>86587</v>
      </c>
      <c r="L27" s="37">
        <v>87058</v>
      </c>
      <c r="M27" s="37">
        <v>90546</v>
      </c>
      <c r="N27" s="37">
        <v>137330</v>
      </c>
      <c r="O27" s="37">
        <v>81027</v>
      </c>
      <c r="P27" s="47">
        <v>56754</v>
      </c>
      <c r="Q27" s="37">
        <v>51071</v>
      </c>
      <c r="R27" s="155">
        <v>161362</v>
      </c>
      <c r="S27" s="155">
        <v>167550</v>
      </c>
      <c r="T27" s="155">
        <v>235142</v>
      </c>
      <c r="U27" s="155">
        <v>498875</v>
      </c>
      <c r="V27" s="155">
        <v>232954</v>
      </c>
      <c r="W27" s="155">
        <v>514779</v>
      </c>
      <c r="X27" s="155">
        <v>223053</v>
      </c>
      <c r="Y27" s="155">
        <v>178927</v>
      </c>
      <c r="Z27" s="155">
        <v>142501</v>
      </c>
      <c r="AA27" s="155">
        <v>258992</v>
      </c>
      <c r="AB27" s="155">
        <v>214951</v>
      </c>
      <c r="AC27" s="155">
        <v>167632</v>
      </c>
      <c r="AD27" s="155">
        <v>96002</v>
      </c>
      <c r="AE27" s="155">
        <v>302611</v>
      </c>
      <c r="AF27" s="417">
        <v>908170</v>
      </c>
      <c r="AG27" s="133">
        <v>330498</v>
      </c>
      <c r="AH27" s="133">
        <v>760636</v>
      </c>
      <c r="AI27" s="133">
        <v>570368</v>
      </c>
      <c r="AJ27" s="133">
        <v>195324</v>
      </c>
      <c r="AK27" s="133">
        <v>221067</v>
      </c>
      <c r="AL27" s="133">
        <v>175814</v>
      </c>
      <c r="AM27" s="133">
        <v>254037</v>
      </c>
      <c r="AN27" s="133">
        <v>188441</v>
      </c>
      <c r="AO27" s="133">
        <v>188441</v>
      </c>
      <c r="AP27" s="133">
        <v>361678</v>
      </c>
      <c r="AQ27" s="133">
        <v>302175</v>
      </c>
      <c r="AR27" s="133">
        <v>1453205</v>
      </c>
      <c r="AS27" s="133">
        <v>340486</v>
      </c>
      <c r="AT27" s="133">
        <v>2916574</v>
      </c>
      <c r="AU27" s="133">
        <v>838337</v>
      </c>
      <c r="AV27" s="47">
        <v>797565</v>
      </c>
      <c r="AW27" s="133">
        <v>758563</v>
      </c>
      <c r="AX27" s="47">
        <v>730963</v>
      </c>
      <c r="AY27" s="133">
        <v>825844</v>
      </c>
      <c r="AZ27" s="133">
        <v>258321</v>
      </c>
      <c r="BA27" s="133">
        <v>219662</v>
      </c>
      <c r="BB27" s="155">
        <v>184776</v>
      </c>
      <c r="BC27" s="133">
        <v>288692</v>
      </c>
      <c r="BD27" s="155">
        <v>321166</v>
      </c>
      <c r="BE27" s="155">
        <v>345370</v>
      </c>
      <c r="BF27" s="155">
        <v>635639</v>
      </c>
      <c r="BG27" s="155">
        <v>809767</v>
      </c>
      <c r="BH27" s="155">
        <v>699736</v>
      </c>
      <c r="BI27" s="155">
        <v>422466</v>
      </c>
      <c r="BJ27" s="47">
        <v>365601</v>
      </c>
      <c r="BK27" s="133">
        <v>485134</v>
      </c>
      <c r="BL27" s="151">
        <v>345534</v>
      </c>
      <c r="BM27" s="133">
        <v>1678314</v>
      </c>
      <c r="BN27" s="155">
        <v>822004</v>
      </c>
      <c r="BO27" s="155">
        <v>547733</v>
      </c>
      <c r="BP27" s="155">
        <v>431223</v>
      </c>
      <c r="BQ27" s="151">
        <v>203154</v>
      </c>
      <c r="BR27" s="155">
        <v>202047</v>
      </c>
      <c r="BS27" s="155">
        <v>775298</v>
      </c>
      <c r="BT27" s="64">
        <v>434768</v>
      </c>
      <c r="BU27" s="64">
        <v>574350</v>
      </c>
      <c r="BV27" s="64">
        <v>640156</v>
      </c>
      <c r="BW27" s="64">
        <v>682074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191">
        <f t="shared" ref="CH27:CH39" si="19">SUM(BV27:CG27)</f>
        <v>1322230</v>
      </c>
      <c r="CI27" s="190">
        <f t="shared" si="10"/>
        <v>30109296</v>
      </c>
      <c r="CJ27" s="108"/>
      <c r="CL27" s="108"/>
    </row>
    <row r="28" spans="1:90" s="108" customFormat="1" x14ac:dyDescent="0.25">
      <c r="A28" s="37" t="s">
        <v>1252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7"/>
      <c r="Q28" s="37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>
        <v>54341</v>
      </c>
      <c r="AD28" s="155">
        <v>47040</v>
      </c>
      <c r="AE28" s="155">
        <v>58913</v>
      </c>
      <c r="AF28" s="417">
        <v>2811670</v>
      </c>
      <c r="AG28" s="133">
        <v>213945</v>
      </c>
      <c r="AH28" s="133">
        <v>223220</v>
      </c>
      <c r="AI28" s="133">
        <v>144792</v>
      </c>
      <c r="AJ28" s="133">
        <v>146649</v>
      </c>
      <c r="AK28" s="133">
        <v>310531</v>
      </c>
      <c r="AL28" s="133">
        <v>78461</v>
      </c>
      <c r="AM28" s="133">
        <v>275074</v>
      </c>
      <c r="AN28" s="133">
        <v>133815</v>
      </c>
      <c r="AO28" s="133">
        <v>133815</v>
      </c>
      <c r="AP28" s="133">
        <v>654321</v>
      </c>
      <c r="AQ28" s="133">
        <v>523018</v>
      </c>
      <c r="AR28" s="133">
        <v>1876531</v>
      </c>
      <c r="AS28" s="133">
        <v>666644</v>
      </c>
      <c r="AT28" s="133">
        <v>2795302</v>
      </c>
      <c r="AU28" s="133">
        <v>4928751</v>
      </c>
      <c r="AV28" s="133">
        <v>4534352</v>
      </c>
      <c r="AW28" s="133">
        <v>9683251</v>
      </c>
      <c r="AX28" s="47">
        <v>3706744</v>
      </c>
      <c r="AY28" s="133">
        <v>9582567</v>
      </c>
      <c r="AZ28" s="133">
        <v>6968783</v>
      </c>
      <c r="BA28" s="133">
        <v>4466458</v>
      </c>
      <c r="BB28" s="155">
        <v>3676980</v>
      </c>
      <c r="BC28" s="133">
        <v>1591821</v>
      </c>
      <c r="BD28" s="155">
        <v>2889346</v>
      </c>
      <c r="BE28" s="155">
        <v>664262</v>
      </c>
      <c r="BF28" s="155">
        <v>1938754</v>
      </c>
      <c r="BG28" s="155">
        <v>2841090</v>
      </c>
      <c r="BH28" s="155">
        <v>1138072</v>
      </c>
      <c r="BI28" s="155">
        <v>4080109</v>
      </c>
      <c r="BJ28" s="47">
        <v>833275</v>
      </c>
      <c r="BK28" s="133">
        <v>804420</v>
      </c>
      <c r="BL28" s="151">
        <v>878446</v>
      </c>
      <c r="BM28" s="133">
        <v>1653011</v>
      </c>
      <c r="BN28" s="155">
        <v>2122654</v>
      </c>
      <c r="BO28" s="155">
        <v>5875127</v>
      </c>
      <c r="BP28" s="155">
        <v>3193282</v>
      </c>
      <c r="BQ28" s="151">
        <v>4078859</v>
      </c>
      <c r="BR28" s="418">
        <v>3030163</v>
      </c>
      <c r="BS28" s="151">
        <v>3319777</v>
      </c>
      <c r="BT28" s="64">
        <v>2771705</v>
      </c>
      <c r="BU28" s="64">
        <v>2951220</v>
      </c>
      <c r="BV28" s="64">
        <v>2587903</v>
      </c>
      <c r="BW28" s="64">
        <v>5417907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191">
        <f t="shared" si="19"/>
        <v>8005810</v>
      </c>
      <c r="CI28" s="190">
        <f t="shared" si="10"/>
        <v>113357171</v>
      </c>
      <c r="CK28" s="267"/>
    </row>
    <row r="29" spans="1:90" x14ac:dyDescent="0.25">
      <c r="A29" s="37" t="s">
        <v>1416</v>
      </c>
      <c r="B29" s="37">
        <v>31898</v>
      </c>
      <c r="C29" s="37">
        <v>27113</v>
      </c>
      <c r="D29" s="37">
        <v>20636</v>
      </c>
      <c r="E29" s="37">
        <v>14137</v>
      </c>
      <c r="F29" s="37">
        <v>19585</v>
      </c>
      <c r="G29" s="37">
        <v>30754</v>
      </c>
      <c r="H29" s="37">
        <v>31547</v>
      </c>
      <c r="I29" s="37">
        <v>29707</v>
      </c>
      <c r="J29" s="37">
        <v>21404</v>
      </c>
      <c r="K29" s="37">
        <v>13190</v>
      </c>
      <c r="L29" s="37">
        <v>11233</v>
      </c>
      <c r="M29" s="37">
        <v>25916</v>
      </c>
      <c r="N29" s="37">
        <v>24144</v>
      </c>
      <c r="O29" s="37">
        <v>26785</v>
      </c>
      <c r="P29" s="47">
        <v>19449</v>
      </c>
      <c r="Q29" s="37">
        <v>43906</v>
      </c>
      <c r="R29" s="151">
        <v>45347</v>
      </c>
      <c r="S29" s="151">
        <v>52979</v>
      </c>
      <c r="T29" s="151">
        <v>93528</v>
      </c>
      <c r="U29" s="151">
        <v>57562</v>
      </c>
      <c r="V29" s="151">
        <v>37238</v>
      </c>
      <c r="W29" s="151">
        <v>45435</v>
      </c>
      <c r="X29" s="151">
        <v>52476</v>
      </c>
      <c r="Y29" s="151">
        <v>163110</v>
      </c>
      <c r="Z29" s="151">
        <v>52451</v>
      </c>
      <c r="AA29" s="151">
        <v>53398</v>
      </c>
      <c r="AB29" s="151">
        <v>57627</v>
      </c>
      <c r="AC29" s="151">
        <v>57534</v>
      </c>
      <c r="AD29" s="151">
        <v>77560</v>
      </c>
      <c r="AE29" s="151">
        <v>92756</v>
      </c>
      <c r="AF29" s="418">
        <v>104205</v>
      </c>
      <c r="AG29" s="133">
        <v>141579</v>
      </c>
      <c r="AH29" s="133">
        <v>143889</v>
      </c>
      <c r="AI29" s="133">
        <v>101408</v>
      </c>
      <c r="AJ29" s="133">
        <v>98345</v>
      </c>
      <c r="AK29" s="133">
        <v>59901</v>
      </c>
      <c r="AL29" s="133">
        <v>49425</v>
      </c>
      <c r="AM29" s="133">
        <v>62163</v>
      </c>
      <c r="AN29" s="133">
        <v>90092</v>
      </c>
      <c r="AO29" s="133">
        <v>90092</v>
      </c>
      <c r="AP29" s="133">
        <v>85751</v>
      </c>
      <c r="AQ29" s="133">
        <v>135976</v>
      </c>
      <c r="AR29" s="133">
        <v>167616</v>
      </c>
      <c r="AS29" s="133">
        <v>132945</v>
      </c>
      <c r="AT29" s="133">
        <v>185032</v>
      </c>
      <c r="AU29" s="133">
        <v>243618</v>
      </c>
      <c r="AV29" s="133">
        <v>174397</v>
      </c>
      <c r="AW29" s="133">
        <v>275292</v>
      </c>
      <c r="AX29" s="47">
        <v>276627</v>
      </c>
      <c r="AY29" s="133">
        <v>169731</v>
      </c>
      <c r="AZ29" s="133">
        <v>155167</v>
      </c>
      <c r="BA29" s="133">
        <v>254658</v>
      </c>
      <c r="BB29" s="155">
        <v>170680</v>
      </c>
      <c r="BC29" s="133">
        <v>256809</v>
      </c>
      <c r="BD29" s="155">
        <v>280020</v>
      </c>
      <c r="BE29" s="155">
        <v>322472</v>
      </c>
      <c r="BF29" s="155">
        <v>188617</v>
      </c>
      <c r="BG29" s="155">
        <v>808109</v>
      </c>
      <c r="BH29" s="155">
        <v>3106708</v>
      </c>
      <c r="BI29" s="155">
        <v>977253</v>
      </c>
      <c r="BJ29" s="47">
        <v>380254</v>
      </c>
      <c r="BK29" s="133">
        <v>372429</v>
      </c>
      <c r="BL29" s="151">
        <v>1007787</v>
      </c>
      <c r="BM29" s="133">
        <v>329320</v>
      </c>
      <c r="BN29" s="155">
        <v>567260</v>
      </c>
      <c r="BO29" s="155">
        <v>759768</v>
      </c>
      <c r="BP29" s="155">
        <v>273203</v>
      </c>
      <c r="BQ29" s="151">
        <v>349640</v>
      </c>
      <c r="BR29" s="155">
        <v>1270498</v>
      </c>
      <c r="BS29" s="151">
        <v>419435</v>
      </c>
      <c r="BT29" s="64">
        <v>512661</v>
      </c>
      <c r="BU29" s="64">
        <v>398437</v>
      </c>
      <c r="BV29" s="64">
        <v>256631</v>
      </c>
      <c r="BW29" s="64">
        <v>435574</v>
      </c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191">
        <f t="shared" si="19"/>
        <v>692205</v>
      </c>
      <c r="CI29" s="190">
        <f t="shared" si="10"/>
        <v>17971879</v>
      </c>
      <c r="CJ29" s="108"/>
      <c r="CK29" s="108"/>
      <c r="CL29" s="108"/>
    </row>
    <row r="30" spans="1:90" x14ac:dyDescent="0.25">
      <c r="A30" s="37" t="s">
        <v>1418</v>
      </c>
      <c r="B30" s="37">
        <v>17758</v>
      </c>
      <c r="C30" s="37">
        <v>16749</v>
      </c>
      <c r="D30" s="37">
        <v>16171</v>
      </c>
      <c r="E30" s="37">
        <v>8631</v>
      </c>
      <c r="F30" s="37">
        <v>19168</v>
      </c>
      <c r="G30" s="37">
        <v>44865</v>
      </c>
      <c r="H30" s="37">
        <v>38464</v>
      </c>
      <c r="I30" s="37">
        <v>43544</v>
      </c>
      <c r="J30" s="37">
        <v>60120</v>
      </c>
      <c r="K30" s="37">
        <v>152919</v>
      </c>
      <c r="L30" s="37">
        <v>157629</v>
      </c>
      <c r="M30" s="37">
        <v>141163</v>
      </c>
      <c r="N30" s="37">
        <v>157350</v>
      </c>
      <c r="O30" s="37">
        <v>140159</v>
      </c>
      <c r="P30" s="47">
        <v>95088</v>
      </c>
      <c r="Q30" s="37">
        <v>79516</v>
      </c>
      <c r="R30" s="155">
        <v>76369</v>
      </c>
      <c r="S30" s="155">
        <v>97191</v>
      </c>
      <c r="T30" s="155">
        <v>379915</v>
      </c>
      <c r="U30" s="155">
        <v>234231</v>
      </c>
      <c r="V30" s="155">
        <v>266307</v>
      </c>
      <c r="W30" s="155">
        <v>337985</v>
      </c>
      <c r="X30" s="155">
        <v>288565</v>
      </c>
      <c r="Y30" s="155">
        <v>276369</v>
      </c>
      <c r="Z30" s="155">
        <v>257108</v>
      </c>
      <c r="AA30" s="155">
        <v>229737</v>
      </c>
      <c r="AB30" s="155">
        <v>161473</v>
      </c>
      <c r="AC30" s="155">
        <v>194292</v>
      </c>
      <c r="AD30" s="155">
        <v>175964</v>
      </c>
      <c r="AE30" s="155">
        <v>124362</v>
      </c>
      <c r="AF30" s="417">
        <v>171964</v>
      </c>
      <c r="AG30" s="133">
        <v>153405</v>
      </c>
      <c r="AH30" s="133">
        <v>87700</v>
      </c>
      <c r="AI30" s="133">
        <v>123095</v>
      </c>
      <c r="AJ30" s="133">
        <v>106436</v>
      </c>
      <c r="AK30" s="133">
        <v>85566</v>
      </c>
      <c r="AL30" s="133">
        <v>62111</v>
      </c>
      <c r="AM30" s="133">
        <v>82002</v>
      </c>
      <c r="AN30" s="133">
        <v>35736</v>
      </c>
      <c r="AO30" s="133">
        <v>35736</v>
      </c>
      <c r="AP30" s="133">
        <v>44319</v>
      </c>
      <c r="AQ30" s="133">
        <v>81354</v>
      </c>
      <c r="AR30" s="133">
        <v>63201</v>
      </c>
      <c r="AS30" s="133">
        <v>916498</v>
      </c>
      <c r="AT30" s="133">
        <v>56440</v>
      </c>
      <c r="AU30" s="133">
        <v>349859</v>
      </c>
      <c r="AV30" s="133">
        <v>251657</v>
      </c>
      <c r="AW30" s="133">
        <v>193070</v>
      </c>
      <c r="AX30" s="47">
        <v>387390</v>
      </c>
      <c r="AY30" s="133">
        <v>740723</v>
      </c>
      <c r="AZ30" s="133">
        <v>404686</v>
      </c>
      <c r="BA30" s="133">
        <v>199674</v>
      </c>
      <c r="BB30" s="155">
        <v>171865</v>
      </c>
      <c r="BC30" s="133">
        <v>428288</v>
      </c>
      <c r="BD30" s="155">
        <v>598325</v>
      </c>
      <c r="BE30" s="155">
        <v>67300</v>
      </c>
      <c r="BF30" s="155">
        <v>262444</v>
      </c>
      <c r="BG30" s="155">
        <v>562509</v>
      </c>
      <c r="BH30" s="155">
        <v>532640</v>
      </c>
      <c r="BI30" s="155">
        <v>556456</v>
      </c>
      <c r="BJ30" s="47">
        <v>497630</v>
      </c>
      <c r="BK30" s="155">
        <v>283466</v>
      </c>
      <c r="BL30" s="155">
        <v>281622</v>
      </c>
      <c r="BM30" s="155">
        <v>228633</v>
      </c>
      <c r="BN30" s="155">
        <v>267141</v>
      </c>
      <c r="BO30" s="155">
        <v>552392</v>
      </c>
      <c r="BP30" s="151">
        <v>629270</v>
      </c>
      <c r="BQ30" s="151">
        <v>536590</v>
      </c>
      <c r="BR30" s="155">
        <v>631902</v>
      </c>
      <c r="BS30" s="155">
        <v>611740</v>
      </c>
      <c r="BT30" s="64">
        <v>588128</v>
      </c>
      <c r="BU30" s="64">
        <v>639439</v>
      </c>
      <c r="BV30" s="64">
        <v>842892</v>
      </c>
      <c r="BW30" s="64">
        <v>692418</v>
      </c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191">
        <f t="shared" si="19"/>
        <v>1535310</v>
      </c>
      <c r="CI30" s="190">
        <f t="shared" si="10"/>
        <v>19384874</v>
      </c>
      <c r="CJ30" s="108"/>
      <c r="CK30" s="267"/>
      <c r="CL30" s="108"/>
    </row>
    <row r="31" spans="1:90" x14ac:dyDescent="0.25">
      <c r="A31" s="37" t="s">
        <v>1420</v>
      </c>
      <c r="B31" s="37">
        <v>71434</v>
      </c>
      <c r="C31" s="37">
        <v>59260</v>
      </c>
      <c r="D31" s="37">
        <v>19998</v>
      </c>
      <c r="E31" s="37">
        <v>35083</v>
      </c>
      <c r="F31" s="37">
        <v>36566</v>
      </c>
      <c r="G31" s="37">
        <v>27013</v>
      </c>
      <c r="H31" s="37">
        <v>62802</v>
      </c>
      <c r="I31" s="37">
        <v>52812</v>
      </c>
      <c r="J31" s="37">
        <v>49222</v>
      </c>
      <c r="K31" s="37">
        <v>28412</v>
      </c>
      <c r="L31" s="37">
        <v>49282</v>
      </c>
      <c r="M31" s="37">
        <v>70054</v>
      </c>
      <c r="N31" s="37">
        <v>40571</v>
      </c>
      <c r="O31" s="37">
        <v>35697</v>
      </c>
      <c r="P31" s="47">
        <v>20084</v>
      </c>
      <c r="Q31" s="37">
        <v>31745</v>
      </c>
      <c r="R31" s="155">
        <v>61827</v>
      </c>
      <c r="S31" s="155">
        <v>70770</v>
      </c>
      <c r="T31" s="155">
        <v>141065</v>
      </c>
      <c r="U31" s="155">
        <v>148515</v>
      </c>
      <c r="V31" s="155">
        <v>121718</v>
      </c>
      <c r="W31" s="155">
        <v>88206</v>
      </c>
      <c r="X31" s="155">
        <v>114942</v>
      </c>
      <c r="Y31" s="155">
        <v>65224</v>
      </c>
      <c r="Z31" s="155">
        <v>56197</v>
      </c>
      <c r="AA31" s="155">
        <v>56505</v>
      </c>
      <c r="AB31" s="155">
        <v>73997</v>
      </c>
      <c r="AC31" s="155">
        <v>53399</v>
      </c>
      <c r="AD31" s="155">
        <v>78144</v>
      </c>
      <c r="AE31" s="155">
        <v>74334</v>
      </c>
      <c r="AF31" s="417">
        <v>120393</v>
      </c>
      <c r="AG31" s="133">
        <v>78151</v>
      </c>
      <c r="AH31" s="133">
        <v>151820</v>
      </c>
      <c r="AI31" s="133">
        <v>111173</v>
      </c>
      <c r="AJ31" s="133">
        <v>114976</v>
      </c>
      <c r="AK31" s="133">
        <v>66085</v>
      </c>
      <c r="AL31" s="133">
        <v>37895</v>
      </c>
      <c r="AM31" s="133">
        <v>82517</v>
      </c>
      <c r="AN31" s="133">
        <v>73100</v>
      </c>
      <c r="AO31" s="133">
        <v>73100</v>
      </c>
      <c r="AP31" s="133">
        <v>79763</v>
      </c>
      <c r="AQ31" s="133">
        <v>86000</v>
      </c>
      <c r="AR31" s="133">
        <v>153747</v>
      </c>
      <c r="AS31" s="133">
        <v>110378</v>
      </c>
      <c r="AT31" s="133">
        <v>446490</v>
      </c>
      <c r="AU31" s="133">
        <v>388341</v>
      </c>
      <c r="AV31" s="133">
        <v>544862</v>
      </c>
      <c r="AW31" s="133">
        <v>101484</v>
      </c>
      <c r="AX31" s="47">
        <v>1698940</v>
      </c>
      <c r="AY31" s="133">
        <v>124717</v>
      </c>
      <c r="AZ31" s="133">
        <v>238386</v>
      </c>
      <c r="BA31" s="133">
        <v>115820</v>
      </c>
      <c r="BB31" s="155">
        <v>139862</v>
      </c>
      <c r="BC31" s="133">
        <v>268996</v>
      </c>
      <c r="BD31" s="155">
        <v>609365</v>
      </c>
      <c r="BE31" s="155">
        <v>717507</v>
      </c>
      <c r="BF31" s="155">
        <v>356211</v>
      </c>
      <c r="BG31" s="155">
        <v>312762</v>
      </c>
      <c r="BH31" s="155">
        <v>200177</v>
      </c>
      <c r="BI31" s="155">
        <v>116267</v>
      </c>
      <c r="BJ31" s="47">
        <v>350511</v>
      </c>
      <c r="BK31" s="133">
        <v>217085</v>
      </c>
      <c r="BL31" s="155">
        <v>81246</v>
      </c>
      <c r="BM31" s="133">
        <v>133401</v>
      </c>
      <c r="BN31" s="151">
        <v>74971</v>
      </c>
      <c r="BO31" s="151">
        <v>286910</v>
      </c>
      <c r="BP31" s="155">
        <v>194252</v>
      </c>
      <c r="BQ31" s="151">
        <v>396330</v>
      </c>
      <c r="BR31" s="155">
        <v>332755</v>
      </c>
      <c r="BS31" s="155">
        <v>264575</v>
      </c>
      <c r="BT31" s="64">
        <v>354212</v>
      </c>
      <c r="BU31" s="64">
        <v>187969</v>
      </c>
      <c r="BV31" s="64">
        <v>277502</v>
      </c>
      <c r="BW31" s="64">
        <v>161835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191">
        <f t="shared" si="19"/>
        <v>439337</v>
      </c>
      <c r="CI31" s="190">
        <f t="shared" si="10"/>
        <v>12927717</v>
      </c>
      <c r="CJ31" s="108"/>
      <c r="CK31" s="108"/>
      <c r="CL31" s="108"/>
    </row>
    <row r="32" spans="1:90" x14ac:dyDescent="0.25">
      <c r="A32" s="37" t="s">
        <v>1421</v>
      </c>
      <c r="B32" s="37">
        <v>7275</v>
      </c>
      <c r="C32" s="37">
        <v>7911</v>
      </c>
      <c r="D32" s="37">
        <v>8036</v>
      </c>
      <c r="E32" s="37">
        <v>3537</v>
      </c>
      <c r="F32" s="37">
        <v>3105</v>
      </c>
      <c r="G32" s="37">
        <v>5432</v>
      </c>
      <c r="H32" s="37">
        <v>4486</v>
      </c>
      <c r="I32" s="37">
        <v>4169</v>
      </c>
      <c r="J32" s="37">
        <v>5057</v>
      </c>
      <c r="K32" s="37">
        <v>8067</v>
      </c>
      <c r="L32" s="37">
        <v>1804</v>
      </c>
      <c r="M32" s="37">
        <v>1760</v>
      </c>
      <c r="N32" s="37">
        <v>3828</v>
      </c>
      <c r="O32" s="37">
        <v>6529</v>
      </c>
      <c r="P32" s="47">
        <v>1877</v>
      </c>
      <c r="Q32" s="37">
        <v>5310</v>
      </c>
      <c r="R32" s="155">
        <v>6203</v>
      </c>
      <c r="S32" s="155">
        <v>2583</v>
      </c>
      <c r="T32" s="155">
        <v>5062</v>
      </c>
      <c r="U32" s="155">
        <v>3672</v>
      </c>
      <c r="V32" s="155">
        <v>18277</v>
      </c>
      <c r="W32" s="155">
        <v>3863</v>
      </c>
      <c r="X32" s="155">
        <v>5703</v>
      </c>
      <c r="Y32" s="155">
        <v>3658</v>
      </c>
      <c r="Z32" s="155">
        <v>23162</v>
      </c>
      <c r="AA32" s="155">
        <v>20795</v>
      </c>
      <c r="AB32" s="155">
        <v>15120</v>
      </c>
      <c r="AC32" s="155">
        <v>15468</v>
      </c>
      <c r="AD32" s="155">
        <v>20045</v>
      </c>
      <c r="AE32" s="155">
        <v>33400</v>
      </c>
      <c r="AF32" s="417">
        <v>41334</v>
      </c>
      <c r="AG32" s="133">
        <v>27778</v>
      </c>
      <c r="AH32" s="133">
        <v>28744</v>
      </c>
      <c r="AI32" s="133">
        <v>45199</v>
      </c>
      <c r="AJ32" s="133">
        <v>39335</v>
      </c>
      <c r="AK32" s="133">
        <v>32157</v>
      </c>
      <c r="AL32" s="133">
        <v>15143</v>
      </c>
      <c r="AM32" s="133">
        <v>26659</v>
      </c>
      <c r="AN32" s="133">
        <v>13053</v>
      </c>
      <c r="AO32" s="133">
        <v>13053</v>
      </c>
      <c r="AP32" s="133">
        <v>18345</v>
      </c>
      <c r="AQ32" s="133">
        <v>15915</v>
      </c>
      <c r="AR32" s="133">
        <v>16203</v>
      </c>
      <c r="AS32" s="133">
        <v>35962</v>
      </c>
      <c r="AT32" s="133">
        <v>18606</v>
      </c>
      <c r="AU32" s="133">
        <v>31971</v>
      </c>
      <c r="AV32" s="133">
        <v>32808</v>
      </c>
      <c r="AW32" s="133">
        <v>31688</v>
      </c>
      <c r="AX32" s="47">
        <v>38159</v>
      </c>
      <c r="AY32" s="133">
        <v>18850</v>
      </c>
      <c r="AZ32" s="133">
        <v>16488</v>
      </c>
      <c r="BA32" s="133">
        <v>15989</v>
      </c>
      <c r="BB32" s="155">
        <v>16912</v>
      </c>
      <c r="BC32" s="133">
        <v>12294</v>
      </c>
      <c r="BD32" s="155">
        <v>60258</v>
      </c>
      <c r="BE32" s="155">
        <v>71049</v>
      </c>
      <c r="BF32" s="155">
        <v>38859</v>
      </c>
      <c r="BG32" s="155">
        <v>51211</v>
      </c>
      <c r="BH32" s="155">
        <v>33451</v>
      </c>
      <c r="BI32" s="155">
        <v>103836</v>
      </c>
      <c r="BJ32" s="47">
        <v>117182</v>
      </c>
      <c r="BK32" s="133">
        <v>38836</v>
      </c>
      <c r="BL32" s="155">
        <v>38018</v>
      </c>
      <c r="BM32" s="133">
        <v>62415</v>
      </c>
      <c r="BN32" s="155">
        <v>103680</v>
      </c>
      <c r="BO32" s="151">
        <v>132765</v>
      </c>
      <c r="BP32" s="155">
        <v>123132</v>
      </c>
      <c r="BQ32" s="151">
        <v>102089</v>
      </c>
      <c r="BR32" s="155">
        <v>59053</v>
      </c>
      <c r="BS32" s="155">
        <v>42643</v>
      </c>
      <c r="BT32" s="64">
        <v>77841</v>
      </c>
      <c r="BU32" s="64">
        <v>75764</v>
      </c>
      <c r="BV32" s="64">
        <v>38976</v>
      </c>
      <c r="BW32" s="64">
        <v>69822</v>
      </c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191">
        <f t="shared" si="19"/>
        <v>108798</v>
      </c>
      <c r="CI32" s="190">
        <f t="shared" si="10"/>
        <v>2298719</v>
      </c>
    </row>
    <row r="33" spans="1:90" x14ac:dyDescent="0.25">
      <c r="A33" s="37" t="s">
        <v>1422</v>
      </c>
      <c r="B33" s="37">
        <v>7491</v>
      </c>
      <c r="C33" s="37">
        <v>5703</v>
      </c>
      <c r="D33" s="37">
        <v>5634</v>
      </c>
      <c r="E33" s="37">
        <v>5303</v>
      </c>
      <c r="F33" s="37">
        <v>5097</v>
      </c>
      <c r="G33" s="37">
        <v>4745</v>
      </c>
      <c r="H33" s="37">
        <v>4647</v>
      </c>
      <c r="I33" s="37">
        <v>4279</v>
      </c>
      <c r="J33" s="37">
        <v>4932</v>
      </c>
      <c r="K33" s="37">
        <v>3619</v>
      </c>
      <c r="L33" s="37">
        <v>1078</v>
      </c>
      <c r="M33" s="37">
        <v>9751</v>
      </c>
      <c r="N33" s="37">
        <v>3358</v>
      </c>
      <c r="O33" s="37">
        <v>6333</v>
      </c>
      <c r="P33" s="47">
        <v>3446</v>
      </c>
      <c r="Q33" s="37">
        <v>9428</v>
      </c>
      <c r="R33" s="155">
        <v>19898</v>
      </c>
      <c r="S33" s="155">
        <v>11974</v>
      </c>
      <c r="T33" s="155">
        <v>42305</v>
      </c>
      <c r="U33" s="155">
        <v>31602</v>
      </c>
      <c r="V33" s="155">
        <v>40616</v>
      </c>
      <c r="W33" s="155">
        <v>94983</v>
      </c>
      <c r="X33" s="155">
        <v>76917</v>
      </c>
      <c r="Y33" s="155">
        <v>204976</v>
      </c>
      <c r="Z33" s="155">
        <v>69431</v>
      </c>
      <c r="AA33" s="155">
        <v>31301</v>
      </c>
      <c r="AB33" s="155">
        <v>41767</v>
      </c>
      <c r="AC33" s="155">
        <v>29982</v>
      </c>
      <c r="AD33" s="155">
        <v>26696</v>
      </c>
      <c r="AE33" s="155">
        <v>37673</v>
      </c>
      <c r="AF33" s="417">
        <v>252161</v>
      </c>
      <c r="AG33" s="133">
        <v>128676</v>
      </c>
      <c r="AH33" s="133">
        <v>88303</v>
      </c>
      <c r="AI33" s="133">
        <v>198355</v>
      </c>
      <c r="AJ33" s="133">
        <v>101375</v>
      </c>
      <c r="AK33" s="133">
        <v>194120</v>
      </c>
      <c r="AL33" s="133">
        <v>103762</v>
      </c>
      <c r="AM33" s="133">
        <v>134579</v>
      </c>
      <c r="AN33" s="133">
        <v>40368</v>
      </c>
      <c r="AO33" s="133">
        <v>40368</v>
      </c>
      <c r="AP33" s="133">
        <v>37829</v>
      </c>
      <c r="AQ33" s="133">
        <v>45521</v>
      </c>
      <c r="AR33" s="133">
        <v>114452</v>
      </c>
      <c r="AS33" s="133">
        <v>170764</v>
      </c>
      <c r="AT33" s="133">
        <v>155765</v>
      </c>
      <c r="AU33" s="133">
        <v>171758</v>
      </c>
      <c r="AV33" s="133">
        <v>183153</v>
      </c>
      <c r="AW33" s="133">
        <v>531407</v>
      </c>
      <c r="AX33" s="47">
        <v>210549</v>
      </c>
      <c r="AY33" s="133">
        <v>99694</v>
      </c>
      <c r="AZ33" s="133">
        <v>48352</v>
      </c>
      <c r="BA33" s="133">
        <v>68736</v>
      </c>
      <c r="BB33" s="155">
        <v>59887</v>
      </c>
      <c r="BC33" s="133">
        <v>80974</v>
      </c>
      <c r="BD33" s="155">
        <v>243722</v>
      </c>
      <c r="BE33" s="155">
        <v>167700</v>
      </c>
      <c r="BF33" s="155">
        <v>117869</v>
      </c>
      <c r="BG33" s="155">
        <v>279921</v>
      </c>
      <c r="BH33" s="155">
        <v>209594</v>
      </c>
      <c r="BI33" s="155">
        <v>495862</v>
      </c>
      <c r="BJ33" s="47">
        <v>175810</v>
      </c>
      <c r="BK33" s="133">
        <v>11146</v>
      </c>
      <c r="BL33" s="155">
        <v>13867</v>
      </c>
      <c r="BM33" s="133">
        <v>31041</v>
      </c>
      <c r="BN33" s="155">
        <v>41900</v>
      </c>
      <c r="BO33" s="151">
        <v>40241</v>
      </c>
      <c r="BP33" s="155">
        <v>39988</v>
      </c>
      <c r="BQ33" s="151">
        <v>66343</v>
      </c>
      <c r="BR33" s="155">
        <v>544346</v>
      </c>
      <c r="BS33" s="155">
        <v>256317</v>
      </c>
      <c r="BT33" s="64">
        <v>229395</v>
      </c>
      <c r="BU33" s="64">
        <v>739488</v>
      </c>
      <c r="BV33" s="64">
        <v>343011</v>
      </c>
      <c r="BW33" s="64">
        <v>205764</v>
      </c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191">
        <f t="shared" si="19"/>
        <v>548775</v>
      </c>
      <c r="CI33" s="190">
        <f t="shared" si="10"/>
        <v>8359198</v>
      </c>
    </row>
    <row r="34" spans="1:90" x14ac:dyDescent="0.25">
      <c r="A34" s="37" t="s">
        <v>1424</v>
      </c>
      <c r="B34" s="37">
        <v>12884</v>
      </c>
      <c r="C34" s="37">
        <v>11032</v>
      </c>
      <c r="D34" s="37">
        <v>7034</v>
      </c>
      <c r="E34" s="37">
        <v>9804</v>
      </c>
      <c r="F34" s="37">
        <v>5833</v>
      </c>
      <c r="G34" s="37">
        <v>11927</v>
      </c>
      <c r="H34" s="37">
        <v>8730</v>
      </c>
      <c r="I34" s="37">
        <v>12245</v>
      </c>
      <c r="J34" s="37">
        <v>14048</v>
      </c>
      <c r="K34" s="37">
        <v>16628</v>
      </c>
      <c r="L34" s="37">
        <v>13417</v>
      </c>
      <c r="M34" s="37">
        <v>10485</v>
      </c>
      <c r="N34" s="37">
        <v>16344</v>
      </c>
      <c r="O34" s="37">
        <v>12143</v>
      </c>
      <c r="P34" s="47">
        <v>12931</v>
      </c>
      <c r="Q34" s="37">
        <v>15391</v>
      </c>
      <c r="R34" s="155">
        <v>30640</v>
      </c>
      <c r="S34" s="155">
        <v>19173</v>
      </c>
      <c r="T34" s="155">
        <v>24065</v>
      </c>
      <c r="U34" s="155">
        <v>26783</v>
      </c>
      <c r="V34" s="155">
        <v>15399</v>
      </c>
      <c r="W34" s="155">
        <v>48862</v>
      </c>
      <c r="X34" s="155">
        <v>55340</v>
      </c>
      <c r="Y34" s="155">
        <v>17837</v>
      </c>
      <c r="Z34" s="155">
        <v>18593</v>
      </c>
      <c r="AA34" s="155">
        <v>20040</v>
      </c>
      <c r="AB34" s="155">
        <v>13023</v>
      </c>
      <c r="AC34" s="155">
        <v>10885</v>
      </c>
      <c r="AD34" s="155">
        <v>24068</v>
      </c>
      <c r="AE34" s="155">
        <v>18942</v>
      </c>
      <c r="AF34" s="417">
        <v>40599</v>
      </c>
      <c r="AG34" s="133">
        <v>43691</v>
      </c>
      <c r="AH34" s="133">
        <v>48204</v>
      </c>
      <c r="AI34" s="133">
        <v>55376</v>
      </c>
      <c r="AJ34" s="133">
        <v>37669</v>
      </c>
      <c r="AK34" s="133">
        <v>29633</v>
      </c>
      <c r="AL34" s="133">
        <v>37359</v>
      </c>
      <c r="AM34" s="133">
        <v>32057</v>
      </c>
      <c r="AN34" s="133">
        <v>27455</v>
      </c>
      <c r="AO34" s="133">
        <v>27455</v>
      </c>
      <c r="AP34" s="133">
        <v>26559</v>
      </c>
      <c r="AQ34" s="133">
        <v>43595</v>
      </c>
      <c r="AR34" s="133">
        <v>44527</v>
      </c>
      <c r="AS34" s="133">
        <v>56451</v>
      </c>
      <c r="AT34" s="133">
        <v>66622</v>
      </c>
      <c r="AU34" s="133">
        <v>71515</v>
      </c>
      <c r="AV34" s="133">
        <v>56261</v>
      </c>
      <c r="AW34" s="133">
        <v>71451</v>
      </c>
      <c r="AX34" s="47">
        <v>68239</v>
      </c>
      <c r="AY34" s="133">
        <v>22939</v>
      </c>
      <c r="AZ34" s="133">
        <v>34743</v>
      </c>
      <c r="BA34" s="133">
        <v>30456</v>
      </c>
      <c r="BB34" s="155">
        <v>26014</v>
      </c>
      <c r="BC34" s="133">
        <v>41217</v>
      </c>
      <c r="BD34" s="155">
        <v>79958</v>
      </c>
      <c r="BE34" s="155">
        <v>98399</v>
      </c>
      <c r="BF34" s="155">
        <v>80579</v>
      </c>
      <c r="BG34" s="155">
        <v>100655</v>
      </c>
      <c r="BH34" s="155">
        <v>193638</v>
      </c>
      <c r="BI34" s="155">
        <v>84081</v>
      </c>
      <c r="BJ34" s="47">
        <v>80835</v>
      </c>
      <c r="BK34" s="133">
        <v>60468</v>
      </c>
      <c r="BL34" s="155">
        <v>102841</v>
      </c>
      <c r="BM34" s="133">
        <v>119012</v>
      </c>
      <c r="BN34" s="155">
        <v>163612</v>
      </c>
      <c r="BO34" s="155">
        <v>155506</v>
      </c>
      <c r="BP34" s="155">
        <v>145741</v>
      </c>
      <c r="BQ34" s="151">
        <v>163501</v>
      </c>
      <c r="BR34" s="155">
        <v>141485</v>
      </c>
      <c r="BS34" s="155">
        <v>192664</v>
      </c>
      <c r="BT34" s="64">
        <v>166226</v>
      </c>
      <c r="BU34" s="64">
        <v>184554</v>
      </c>
      <c r="BV34" s="64">
        <v>127124</v>
      </c>
      <c r="BW34" s="64">
        <v>98927</v>
      </c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191">
        <f t="shared" si="19"/>
        <v>226051</v>
      </c>
      <c r="CI34" s="190">
        <f t="shared" si="10"/>
        <v>4114419</v>
      </c>
    </row>
    <row r="35" spans="1:90" x14ac:dyDescent="0.25">
      <c r="A35" s="37" t="s">
        <v>1425</v>
      </c>
      <c r="B35" s="37">
        <v>32717</v>
      </c>
      <c r="C35" s="37">
        <v>26966</v>
      </c>
      <c r="D35" s="37">
        <v>24179</v>
      </c>
      <c r="E35" s="37">
        <v>22395</v>
      </c>
      <c r="F35" s="37">
        <v>20454</v>
      </c>
      <c r="G35" s="37">
        <v>15680</v>
      </c>
      <c r="H35" s="37">
        <v>24311</v>
      </c>
      <c r="I35" s="37">
        <v>54705</v>
      </c>
      <c r="J35" s="37">
        <v>19044</v>
      </c>
      <c r="K35" s="37">
        <v>20762</v>
      </c>
      <c r="L35" s="37">
        <v>31244</v>
      </c>
      <c r="M35" s="37">
        <v>22874</v>
      </c>
      <c r="N35" s="37">
        <v>25575</v>
      </c>
      <c r="O35" s="37">
        <v>18412</v>
      </c>
      <c r="P35" s="47">
        <v>13990</v>
      </c>
      <c r="Q35" s="37">
        <v>27840</v>
      </c>
      <c r="R35" s="155">
        <v>54232</v>
      </c>
      <c r="S35" s="155">
        <v>74026</v>
      </c>
      <c r="T35" s="155">
        <v>99654</v>
      </c>
      <c r="U35" s="155">
        <v>32712</v>
      </c>
      <c r="V35" s="155">
        <v>50798</v>
      </c>
      <c r="W35" s="155">
        <v>65577</v>
      </c>
      <c r="X35" s="155">
        <v>55816</v>
      </c>
      <c r="Y35" s="155">
        <v>46069</v>
      </c>
      <c r="Z35" s="155">
        <v>44991</v>
      </c>
      <c r="AA35" s="155">
        <v>41513</v>
      </c>
      <c r="AB35" s="155">
        <v>64632</v>
      </c>
      <c r="AC35" s="155">
        <v>87389</v>
      </c>
      <c r="AD35" s="155">
        <v>96800</v>
      </c>
      <c r="AE35" s="155">
        <v>112018</v>
      </c>
      <c r="AF35" s="417">
        <v>111171</v>
      </c>
      <c r="AG35" s="133">
        <v>193657</v>
      </c>
      <c r="AH35" s="133">
        <v>147949</v>
      </c>
      <c r="AI35" s="133">
        <v>171957</v>
      </c>
      <c r="AJ35" s="133">
        <v>159239</v>
      </c>
      <c r="AK35" s="133">
        <v>66640</v>
      </c>
      <c r="AL35" s="133">
        <v>40883</v>
      </c>
      <c r="AM35" s="133">
        <v>160662</v>
      </c>
      <c r="AN35" s="133">
        <v>151609</v>
      </c>
      <c r="AO35" s="133">
        <v>151609</v>
      </c>
      <c r="AP35" s="133">
        <v>202922</v>
      </c>
      <c r="AQ35" s="133">
        <v>195848</v>
      </c>
      <c r="AR35" s="133">
        <v>1206772</v>
      </c>
      <c r="AS35" s="133">
        <v>277143</v>
      </c>
      <c r="AT35" s="133">
        <v>199188</v>
      </c>
      <c r="AU35" s="133">
        <v>236474</v>
      </c>
      <c r="AV35" s="133">
        <v>355942</v>
      </c>
      <c r="AW35" s="133">
        <v>600632</v>
      </c>
      <c r="AX35" s="47">
        <v>273464</v>
      </c>
      <c r="AY35" s="133">
        <v>244454</v>
      </c>
      <c r="AZ35" s="133">
        <v>222125</v>
      </c>
      <c r="BA35" s="133">
        <v>368131</v>
      </c>
      <c r="BB35" s="155">
        <v>402971</v>
      </c>
      <c r="BC35" s="133">
        <v>337898</v>
      </c>
      <c r="BD35" s="155">
        <v>481448</v>
      </c>
      <c r="BE35" s="155">
        <v>571206</v>
      </c>
      <c r="BF35" s="155">
        <v>1245801</v>
      </c>
      <c r="BG35" s="155">
        <v>828411</v>
      </c>
      <c r="BH35" s="155">
        <v>688076</v>
      </c>
      <c r="BI35" s="155">
        <v>977848</v>
      </c>
      <c r="BJ35" s="47">
        <v>523437</v>
      </c>
      <c r="BK35" s="593">
        <v>604593</v>
      </c>
      <c r="BL35" s="155">
        <v>533062</v>
      </c>
      <c r="BM35" s="133">
        <v>617701</v>
      </c>
      <c r="BN35" s="155">
        <v>391319</v>
      </c>
      <c r="BO35" s="155">
        <v>774611</v>
      </c>
      <c r="BP35" s="155">
        <v>937542</v>
      </c>
      <c r="BQ35" s="151">
        <v>782826</v>
      </c>
      <c r="BR35" s="155">
        <v>683845</v>
      </c>
      <c r="BS35" s="155">
        <v>772247</v>
      </c>
      <c r="BT35" s="64">
        <v>878130</v>
      </c>
      <c r="BU35" s="64">
        <v>662159</v>
      </c>
      <c r="BV35" s="64">
        <v>556691</v>
      </c>
      <c r="BW35" s="64">
        <v>668786</v>
      </c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191">
        <f t="shared" si="19"/>
        <v>1225477</v>
      </c>
      <c r="CI35" s="190">
        <f t="shared" si="10"/>
        <v>21986454</v>
      </c>
    </row>
    <row r="36" spans="1:90" x14ac:dyDescent="0.25">
      <c r="A36" s="37" t="s">
        <v>1429</v>
      </c>
      <c r="B36" s="37">
        <v>16849</v>
      </c>
      <c r="C36" s="37">
        <v>18539</v>
      </c>
      <c r="D36" s="37">
        <v>11559</v>
      </c>
      <c r="E36" s="37">
        <v>16835</v>
      </c>
      <c r="F36" s="37">
        <v>15626</v>
      </c>
      <c r="G36" s="37">
        <v>21152</v>
      </c>
      <c r="H36" s="37">
        <v>18081</v>
      </c>
      <c r="I36" s="37">
        <v>17320</v>
      </c>
      <c r="J36" s="37">
        <v>24435</v>
      </c>
      <c r="K36" s="37">
        <v>24964</v>
      </c>
      <c r="L36" s="37">
        <v>12079</v>
      </c>
      <c r="M36" s="37">
        <v>22858</v>
      </c>
      <c r="N36" s="37">
        <v>14203</v>
      </c>
      <c r="O36" s="37">
        <v>21106</v>
      </c>
      <c r="P36" s="47">
        <v>9781</v>
      </c>
      <c r="Q36" s="37">
        <v>50459</v>
      </c>
      <c r="R36" s="155">
        <v>88198</v>
      </c>
      <c r="S36" s="155">
        <v>137290</v>
      </c>
      <c r="T36" s="155">
        <v>190570</v>
      </c>
      <c r="U36" s="155">
        <v>193948</v>
      </c>
      <c r="V36" s="155">
        <v>136801</v>
      </c>
      <c r="W36" s="155">
        <v>188412</v>
      </c>
      <c r="X36" s="155">
        <v>158981</v>
      </c>
      <c r="Y36" s="155">
        <v>127067</v>
      </c>
      <c r="Z36" s="155">
        <v>83088</v>
      </c>
      <c r="AA36" s="155">
        <v>146376</v>
      </c>
      <c r="AB36" s="155">
        <v>95577</v>
      </c>
      <c r="AC36" s="155">
        <v>121259</v>
      </c>
      <c r="AD36" s="155">
        <v>119370</v>
      </c>
      <c r="AE36" s="155">
        <v>210518</v>
      </c>
      <c r="AF36" s="417">
        <v>197502</v>
      </c>
      <c r="AG36" s="133">
        <v>279198</v>
      </c>
      <c r="AH36" s="133">
        <v>184276</v>
      </c>
      <c r="AI36" s="133">
        <v>138462</v>
      </c>
      <c r="AJ36" s="133">
        <v>195060</v>
      </c>
      <c r="AK36" s="133">
        <v>131423</v>
      </c>
      <c r="AL36" s="133">
        <v>117518</v>
      </c>
      <c r="AM36" s="133">
        <v>290850</v>
      </c>
      <c r="AN36" s="133">
        <v>367097</v>
      </c>
      <c r="AO36" s="133">
        <v>367097</v>
      </c>
      <c r="AP36" s="133">
        <v>456494</v>
      </c>
      <c r="AQ36" s="133">
        <v>326813</v>
      </c>
      <c r="AR36" s="133">
        <v>447636</v>
      </c>
      <c r="AS36" s="133">
        <v>517021</v>
      </c>
      <c r="AT36" s="133">
        <v>351636</v>
      </c>
      <c r="AU36" s="133">
        <v>352150</v>
      </c>
      <c r="AV36" s="133">
        <v>660521</v>
      </c>
      <c r="AW36" s="133">
        <v>446888</v>
      </c>
      <c r="AX36" s="47">
        <v>466862</v>
      </c>
      <c r="AY36" s="133">
        <v>445052</v>
      </c>
      <c r="AZ36" s="133">
        <v>367020</v>
      </c>
      <c r="BA36" s="133">
        <v>442309</v>
      </c>
      <c r="BB36" s="155">
        <v>446018</v>
      </c>
      <c r="BC36" s="133">
        <v>557428</v>
      </c>
      <c r="BD36" s="155">
        <v>353907</v>
      </c>
      <c r="BE36" s="155">
        <v>744705</v>
      </c>
      <c r="BF36" s="155">
        <v>547400</v>
      </c>
      <c r="BG36" s="155">
        <v>516632</v>
      </c>
      <c r="BH36" s="155">
        <v>494738</v>
      </c>
      <c r="BI36" s="155">
        <v>485069</v>
      </c>
      <c r="BJ36" s="47">
        <v>524534</v>
      </c>
      <c r="BK36" s="592">
        <v>607583</v>
      </c>
      <c r="BL36" s="155">
        <v>741971</v>
      </c>
      <c r="BM36" s="133">
        <v>778842</v>
      </c>
      <c r="BN36" s="151">
        <v>701033</v>
      </c>
      <c r="BO36" s="155">
        <v>1441520</v>
      </c>
      <c r="BP36" s="155">
        <v>1088597</v>
      </c>
      <c r="BQ36" s="151">
        <v>882824</v>
      </c>
      <c r="BR36" s="155">
        <v>1395789</v>
      </c>
      <c r="BS36" s="155">
        <v>992378</v>
      </c>
      <c r="BT36" s="64">
        <v>1043591</v>
      </c>
      <c r="BU36" s="64">
        <v>635891</v>
      </c>
      <c r="BV36" s="64">
        <v>1617944</v>
      </c>
      <c r="BW36" s="64">
        <v>1087030</v>
      </c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191">
        <f t="shared" si="19"/>
        <v>2704974</v>
      </c>
      <c r="CI36" s="190">
        <f t="shared" si="10"/>
        <v>27547610</v>
      </c>
    </row>
    <row r="37" spans="1:90" s="108" customFormat="1" x14ac:dyDescent="0.25">
      <c r="A37" s="37" t="s">
        <v>1434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19030</v>
      </c>
      <c r="P37" s="47">
        <v>14890</v>
      </c>
      <c r="Q37" s="37">
        <v>19307</v>
      </c>
      <c r="R37" s="155">
        <v>19003</v>
      </c>
      <c r="S37" s="155">
        <v>31340</v>
      </c>
      <c r="T37" s="155">
        <v>16834</v>
      </c>
      <c r="U37" s="155">
        <v>34414</v>
      </c>
      <c r="V37" s="155">
        <v>33536</v>
      </c>
      <c r="W37" s="155">
        <v>60149</v>
      </c>
      <c r="X37" s="155">
        <v>82197</v>
      </c>
      <c r="Y37" s="155">
        <v>33783</v>
      </c>
      <c r="Z37" s="155">
        <v>43922</v>
      </c>
      <c r="AA37" s="155">
        <v>33811</v>
      </c>
      <c r="AB37" s="155">
        <v>32519</v>
      </c>
      <c r="AC37" s="155">
        <v>22698</v>
      </c>
      <c r="AD37" s="155">
        <v>31348</v>
      </c>
      <c r="AE37" s="155">
        <v>43776</v>
      </c>
      <c r="AF37" s="417">
        <v>28247</v>
      </c>
      <c r="AG37" s="133">
        <v>21666</v>
      </c>
      <c r="AH37" s="133">
        <v>22049</v>
      </c>
      <c r="AI37" s="133">
        <v>20510</v>
      </c>
      <c r="AJ37" s="133">
        <v>29435</v>
      </c>
      <c r="AK37" s="133">
        <v>34926</v>
      </c>
      <c r="AL37" s="133">
        <v>8004</v>
      </c>
      <c r="AM37" s="133">
        <v>11107</v>
      </c>
      <c r="AN37" s="133">
        <v>18163</v>
      </c>
      <c r="AO37" s="133">
        <v>18163</v>
      </c>
      <c r="AP37" s="133">
        <v>16012</v>
      </c>
      <c r="AQ37" s="133">
        <v>9752</v>
      </c>
      <c r="AR37" s="133">
        <v>12336</v>
      </c>
      <c r="AS37" s="106">
        <v>40457</v>
      </c>
      <c r="AT37" s="133">
        <v>20237</v>
      </c>
      <c r="AU37" s="133">
        <v>20434</v>
      </c>
      <c r="AV37" s="133">
        <v>13799</v>
      </c>
      <c r="AW37" s="133">
        <v>24873</v>
      </c>
      <c r="AX37" s="47">
        <v>38855</v>
      </c>
      <c r="AY37" s="133">
        <v>19561</v>
      </c>
      <c r="AZ37" s="133">
        <v>82876</v>
      </c>
      <c r="BA37" s="133">
        <v>59301</v>
      </c>
      <c r="BB37" s="155">
        <v>73958</v>
      </c>
      <c r="BC37" s="133">
        <v>32209</v>
      </c>
      <c r="BD37" s="155">
        <v>300791</v>
      </c>
      <c r="BE37" s="155">
        <v>27253</v>
      </c>
      <c r="BF37" s="155">
        <v>18303</v>
      </c>
      <c r="BG37" s="155">
        <v>1211670</v>
      </c>
      <c r="BH37" s="155">
        <v>157707</v>
      </c>
      <c r="BI37" s="155">
        <v>301770</v>
      </c>
      <c r="BJ37" s="47">
        <v>433107</v>
      </c>
      <c r="BK37" s="133">
        <v>337350</v>
      </c>
      <c r="BL37" s="151">
        <v>576023</v>
      </c>
      <c r="BM37" s="133">
        <v>589292</v>
      </c>
      <c r="BN37" s="155">
        <v>218505</v>
      </c>
      <c r="BO37" s="155">
        <v>281811</v>
      </c>
      <c r="BP37" s="155">
        <v>1006537</v>
      </c>
      <c r="BQ37" s="151">
        <v>456336</v>
      </c>
      <c r="BR37" s="155">
        <v>1082482</v>
      </c>
      <c r="BS37" s="151">
        <v>927866</v>
      </c>
      <c r="BT37" s="64">
        <v>389154</v>
      </c>
      <c r="BU37" s="64">
        <v>500821</v>
      </c>
      <c r="BV37" s="64">
        <v>480744</v>
      </c>
      <c r="BW37" s="64">
        <v>906235</v>
      </c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191">
        <f t="shared" si="19"/>
        <v>1386979</v>
      </c>
      <c r="CI37" s="190">
        <f t="shared" si="10"/>
        <v>11453244</v>
      </c>
    </row>
    <row r="38" spans="1:90" x14ac:dyDescent="0.25">
      <c r="A38" s="37" t="s">
        <v>1134</v>
      </c>
      <c r="B38" s="37"/>
      <c r="C38" s="37">
        <v>873</v>
      </c>
      <c r="D38" s="37">
        <v>2594</v>
      </c>
      <c r="E38" s="37">
        <v>3201</v>
      </c>
      <c r="F38" s="37">
        <v>5061</v>
      </c>
      <c r="G38" s="37">
        <v>11024</v>
      </c>
      <c r="H38" s="37">
        <v>17795</v>
      </c>
      <c r="I38" s="37">
        <v>18235</v>
      </c>
      <c r="J38" s="37">
        <v>24819</v>
      </c>
      <c r="K38" s="37">
        <v>18492</v>
      </c>
      <c r="L38" s="37">
        <v>23297</v>
      </c>
      <c r="M38" s="37">
        <v>25200</v>
      </c>
      <c r="N38" s="37">
        <v>22460</v>
      </c>
      <c r="O38" s="37">
        <v>24929</v>
      </c>
      <c r="P38" s="47">
        <v>12531</v>
      </c>
      <c r="Q38" s="37">
        <v>35469</v>
      </c>
      <c r="R38" s="155">
        <v>35731</v>
      </c>
      <c r="S38" s="155">
        <v>40706</v>
      </c>
      <c r="T38" s="155">
        <v>47083</v>
      </c>
      <c r="U38" s="155">
        <v>43265</v>
      </c>
      <c r="V38" s="155">
        <v>39636</v>
      </c>
      <c r="W38" s="155">
        <v>56745</v>
      </c>
      <c r="X38" s="155">
        <v>109658</v>
      </c>
      <c r="Y38" s="155">
        <v>48275</v>
      </c>
      <c r="Z38" s="155">
        <v>66275</v>
      </c>
      <c r="AA38" s="155">
        <v>45817</v>
      </c>
      <c r="AB38" s="155">
        <v>49183</v>
      </c>
      <c r="AC38" s="155">
        <v>67018</v>
      </c>
      <c r="AD38" s="155">
        <v>41039</v>
      </c>
      <c r="AE38" s="155">
        <v>93467</v>
      </c>
      <c r="AF38" s="417">
        <v>160278</v>
      </c>
      <c r="AG38" s="133">
        <v>151496</v>
      </c>
      <c r="AH38" s="133">
        <v>872279</v>
      </c>
      <c r="AI38" s="133">
        <v>160099</v>
      </c>
      <c r="AJ38" s="133">
        <v>165503</v>
      </c>
      <c r="AK38" s="133">
        <v>87117</v>
      </c>
      <c r="AL38" s="133">
        <v>76802</v>
      </c>
      <c r="AM38" s="133">
        <v>88205</v>
      </c>
      <c r="AN38" s="133">
        <v>97966</v>
      </c>
      <c r="AO38" s="133">
        <v>97966</v>
      </c>
      <c r="AP38" s="133">
        <v>150704</v>
      </c>
      <c r="AQ38" s="133">
        <v>142031</v>
      </c>
      <c r="AR38" s="133">
        <v>102137</v>
      </c>
      <c r="AS38" s="133">
        <v>87660</v>
      </c>
      <c r="AT38" s="133">
        <v>497445</v>
      </c>
      <c r="AU38" s="133">
        <v>171428</v>
      </c>
      <c r="AV38" s="133">
        <v>399200</v>
      </c>
      <c r="AW38" s="133">
        <v>695673</v>
      </c>
      <c r="AX38" s="47">
        <v>238842</v>
      </c>
      <c r="AY38" s="133">
        <v>134219</v>
      </c>
      <c r="AZ38" s="133">
        <v>158232</v>
      </c>
      <c r="BA38" s="133">
        <v>173378</v>
      </c>
      <c r="BB38" s="155">
        <v>112118</v>
      </c>
      <c r="BC38" s="133">
        <v>80883</v>
      </c>
      <c r="BD38" s="155">
        <v>154737</v>
      </c>
      <c r="BE38" s="155">
        <v>175579</v>
      </c>
      <c r="BF38" s="155">
        <v>172747</v>
      </c>
      <c r="BG38" s="155">
        <v>223071</v>
      </c>
      <c r="BH38" s="155">
        <v>236764</v>
      </c>
      <c r="BI38" s="155">
        <v>175303</v>
      </c>
      <c r="BJ38" s="47">
        <v>384979</v>
      </c>
      <c r="BK38" s="133">
        <v>126894</v>
      </c>
      <c r="BL38" s="155">
        <v>146268</v>
      </c>
      <c r="BM38" s="133">
        <v>187265</v>
      </c>
      <c r="BN38" s="155">
        <v>156288</v>
      </c>
      <c r="BO38" s="155">
        <v>361050</v>
      </c>
      <c r="BP38" s="155">
        <v>482541</v>
      </c>
      <c r="BQ38" s="151">
        <v>289817</v>
      </c>
      <c r="BR38" s="155">
        <v>453921</v>
      </c>
      <c r="BS38" s="155">
        <v>355984</v>
      </c>
      <c r="BT38" s="64">
        <v>246554</v>
      </c>
      <c r="BU38" s="64">
        <v>223834</v>
      </c>
      <c r="BV38" s="64">
        <v>332540</v>
      </c>
      <c r="BW38" s="64">
        <v>366859</v>
      </c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191">
        <f t="shared" si="19"/>
        <v>699399</v>
      </c>
      <c r="CI38" s="190">
        <f t="shared" si="10"/>
        <v>11384534</v>
      </c>
    </row>
    <row r="39" spans="1:90" ht="15.75" thickBot="1" x14ac:dyDescent="0.3">
      <c r="A39" s="37" t="s">
        <v>1430</v>
      </c>
      <c r="B39" s="37"/>
      <c r="C39" s="37">
        <v>13561</v>
      </c>
      <c r="D39" s="37">
        <v>36170</v>
      </c>
      <c r="E39" s="37">
        <v>50382</v>
      </c>
      <c r="F39" s="37">
        <v>51137</v>
      </c>
      <c r="G39" s="37">
        <v>49171</v>
      </c>
      <c r="H39" s="37">
        <v>35623</v>
      </c>
      <c r="I39" s="37">
        <v>53233</v>
      </c>
      <c r="J39" s="37">
        <v>84185</v>
      </c>
      <c r="K39" s="37">
        <v>86604</v>
      </c>
      <c r="L39" s="37">
        <v>70775</v>
      </c>
      <c r="M39" s="37">
        <v>68723</v>
      </c>
      <c r="N39" s="37">
        <v>94984</v>
      </c>
      <c r="O39" s="37">
        <v>72112</v>
      </c>
      <c r="P39" s="47">
        <v>61259</v>
      </c>
      <c r="Q39" s="37">
        <v>39579</v>
      </c>
      <c r="R39" s="155">
        <v>90478</v>
      </c>
      <c r="S39" s="155">
        <v>73230</v>
      </c>
      <c r="T39" s="155">
        <v>187112</v>
      </c>
      <c r="U39" s="155">
        <v>181194</v>
      </c>
      <c r="V39" s="155">
        <v>143720</v>
      </c>
      <c r="W39" s="155">
        <v>299965</v>
      </c>
      <c r="X39" s="155">
        <v>179528</v>
      </c>
      <c r="Y39" s="155">
        <v>173500</v>
      </c>
      <c r="Z39" s="155">
        <v>132274</v>
      </c>
      <c r="AA39" s="155">
        <v>139380</v>
      </c>
      <c r="AB39" s="155">
        <v>133301</v>
      </c>
      <c r="AC39" s="155">
        <v>110818</v>
      </c>
      <c r="AD39" s="155">
        <v>169611</v>
      </c>
      <c r="AE39" s="155">
        <v>120538</v>
      </c>
      <c r="AF39" s="417">
        <v>259367</v>
      </c>
      <c r="AG39" s="133">
        <v>220001</v>
      </c>
      <c r="AH39" s="133">
        <v>174210</v>
      </c>
      <c r="AI39" s="133">
        <v>247808</v>
      </c>
      <c r="AJ39" s="133">
        <v>155410</v>
      </c>
      <c r="AK39" s="133">
        <v>101409</v>
      </c>
      <c r="AL39" s="133">
        <v>80747</v>
      </c>
      <c r="AM39" s="133">
        <v>109169</v>
      </c>
      <c r="AN39" s="133">
        <v>77693</v>
      </c>
      <c r="AO39" s="133">
        <v>77693</v>
      </c>
      <c r="AP39" s="133">
        <v>111148</v>
      </c>
      <c r="AQ39" s="133">
        <v>114582</v>
      </c>
      <c r="AR39" s="133">
        <v>141353</v>
      </c>
      <c r="AS39" s="133">
        <v>334013</v>
      </c>
      <c r="AT39" s="133">
        <v>237311</v>
      </c>
      <c r="AU39" s="133">
        <v>320051</v>
      </c>
      <c r="AV39" s="133">
        <v>514047</v>
      </c>
      <c r="AW39" s="133">
        <v>245303</v>
      </c>
      <c r="AX39" s="47">
        <v>281502</v>
      </c>
      <c r="AY39" s="133">
        <v>191452</v>
      </c>
      <c r="AZ39" s="133">
        <v>128006</v>
      </c>
      <c r="BA39" s="133">
        <v>106149</v>
      </c>
      <c r="BB39" s="155">
        <v>142783</v>
      </c>
      <c r="BC39" s="133">
        <v>116331</v>
      </c>
      <c r="BD39" s="155">
        <v>422037</v>
      </c>
      <c r="BE39" s="155">
        <v>418110</v>
      </c>
      <c r="BF39" s="155">
        <v>209779</v>
      </c>
      <c r="BG39" s="155">
        <v>432001</v>
      </c>
      <c r="BH39" s="155">
        <v>359925</v>
      </c>
      <c r="BI39" s="155">
        <v>320625</v>
      </c>
      <c r="BJ39" s="590">
        <v>549305</v>
      </c>
      <c r="BK39" s="133">
        <v>278247</v>
      </c>
      <c r="BL39" s="155">
        <v>474683</v>
      </c>
      <c r="BM39" s="133">
        <v>214986</v>
      </c>
      <c r="BN39" s="155">
        <v>236240</v>
      </c>
      <c r="BO39" s="151">
        <v>642677</v>
      </c>
      <c r="BP39" s="155">
        <v>535353</v>
      </c>
      <c r="BQ39" s="151">
        <v>408778</v>
      </c>
      <c r="BR39" s="155">
        <v>471770</v>
      </c>
      <c r="BS39" s="155">
        <v>419636</v>
      </c>
      <c r="BT39" s="64">
        <v>345504</v>
      </c>
      <c r="BU39" s="64">
        <v>256088</v>
      </c>
      <c r="BV39" s="64">
        <v>195634</v>
      </c>
      <c r="BW39" s="64">
        <v>240280</v>
      </c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191">
        <f t="shared" si="19"/>
        <v>435914</v>
      </c>
      <c r="CI39" s="190">
        <f t="shared" si="10"/>
        <v>14921343</v>
      </c>
    </row>
    <row r="40" spans="1:90" s="7" customFormat="1" ht="15.75" thickBot="1" x14ac:dyDescent="0.3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77"/>
      <c r="AH40" s="154"/>
      <c r="AI40" s="177"/>
      <c r="AJ40" s="196"/>
      <c r="AK40" s="196"/>
      <c r="AL40" s="262"/>
      <c r="AM40" s="196"/>
      <c r="AN40" s="196"/>
      <c r="AO40" s="196"/>
      <c r="AP40" s="196"/>
      <c r="AQ40" s="196"/>
      <c r="AR40" s="196"/>
      <c r="AS40" s="196"/>
      <c r="AT40" s="196"/>
      <c r="AU40" s="196"/>
      <c r="AV40" s="262"/>
      <c r="AW40" s="262"/>
      <c r="AX40" s="361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588"/>
      <c r="BJ40" s="589"/>
      <c r="BK40" s="588"/>
      <c r="BL40" s="262"/>
      <c r="BM40" s="262"/>
      <c r="BN40" s="262"/>
      <c r="BO40" s="262"/>
      <c r="BP40" s="262"/>
      <c r="BQ40" s="262"/>
      <c r="BR40" s="262"/>
      <c r="BS40" s="262"/>
      <c r="BT40" s="751"/>
      <c r="BU40" s="751"/>
      <c r="BV40" s="775"/>
      <c r="BW40" s="775"/>
      <c r="BX40" s="775"/>
      <c r="BY40" s="775"/>
      <c r="BZ40" s="775"/>
      <c r="CA40" s="775"/>
      <c r="CB40" s="775"/>
      <c r="CC40" s="775"/>
      <c r="CD40" s="775"/>
      <c r="CE40" s="775"/>
      <c r="CF40" s="775"/>
      <c r="CG40" s="775"/>
      <c r="CH40" s="159"/>
      <c r="CI40" s="134"/>
      <c r="CL40" s="75"/>
    </row>
    <row r="41" spans="1:90" x14ac:dyDescent="0.25">
      <c r="A41" s="59" t="s">
        <v>1083</v>
      </c>
      <c r="B41" s="59">
        <f t="shared" ref="B41:I41" si="20">SUM(B42:B53)</f>
        <v>66570</v>
      </c>
      <c r="C41" s="59">
        <f t="shared" si="20"/>
        <v>60661</v>
      </c>
      <c r="D41" s="59">
        <f t="shared" si="20"/>
        <v>60764</v>
      </c>
      <c r="E41" s="59">
        <f t="shared" si="20"/>
        <v>74995</v>
      </c>
      <c r="F41" s="59">
        <f t="shared" si="20"/>
        <v>89577</v>
      </c>
      <c r="G41" s="59">
        <f t="shared" si="20"/>
        <v>93681</v>
      </c>
      <c r="H41" s="59">
        <f t="shared" si="20"/>
        <v>95388</v>
      </c>
      <c r="I41" s="59">
        <f t="shared" si="20"/>
        <v>113047</v>
      </c>
      <c r="J41" s="59">
        <f t="shared" ref="J41:AC41" si="21">SUM(J42:J53)</f>
        <v>123411</v>
      </c>
      <c r="K41" s="59">
        <f t="shared" si="21"/>
        <v>112822</v>
      </c>
      <c r="L41" s="59">
        <f t="shared" si="21"/>
        <v>113828</v>
      </c>
      <c r="M41" s="59">
        <f t="shared" si="21"/>
        <v>119984</v>
      </c>
      <c r="N41" s="59">
        <f t="shared" si="21"/>
        <v>116808</v>
      </c>
      <c r="O41" s="59">
        <f t="shared" si="21"/>
        <v>106089</v>
      </c>
      <c r="P41" s="59">
        <f t="shared" si="21"/>
        <v>82434</v>
      </c>
      <c r="Q41" s="59">
        <f t="shared" si="21"/>
        <v>124131</v>
      </c>
      <c r="R41" s="152">
        <f t="shared" si="21"/>
        <v>238159</v>
      </c>
      <c r="S41" s="152">
        <f t="shared" si="21"/>
        <v>363686</v>
      </c>
      <c r="T41" s="152">
        <f t="shared" si="21"/>
        <v>482651</v>
      </c>
      <c r="U41" s="152">
        <f t="shared" si="21"/>
        <v>340128</v>
      </c>
      <c r="V41" s="152">
        <f t="shared" si="21"/>
        <v>228165</v>
      </c>
      <c r="W41" s="152">
        <f t="shared" si="21"/>
        <v>340250</v>
      </c>
      <c r="X41" s="152">
        <f t="shared" si="21"/>
        <v>330305</v>
      </c>
      <c r="Y41" s="152">
        <f t="shared" si="21"/>
        <v>260531</v>
      </c>
      <c r="Z41" s="152">
        <f t="shared" si="21"/>
        <v>233631</v>
      </c>
      <c r="AA41" s="152">
        <f t="shared" si="21"/>
        <v>191649</v>
      </c>
      <c r="AB41" s="152">
        <f t="shared" si="21"/>
        <v>241924</v>
      </c>
      <c r="AC41" s="152">
        <f t="shared" si="21"/>
        <v>241446</v>
      </c>
      <c r="AD41" s="152">
        <f t="shared" ref="AD41:AE41" si="22">SUM(AD42:AD53)</f>
        <v>378029</v>
      </c>
      <c r="AE41" s="152">
        <f t="shared" si="22"/>
        <v>572247</v>
      </c>
      <c r="AF41" s="421">
        <f t="shared" ref="AF41:AP41" si="23">SUM(AF42:AF53)</f>
        <v>334182</v>
      </c>
      <c r="AG41" s="422">
        <f t="shared" si="23"/>
        <v>286826</v>
      </c>
      <c r="AH41" s="421">
        <f t="shared" si="23"/>
        <v>403554</v>
      </c>
      <c r="AI41" s="422">
        <f t="shared" si="23"/>
        <v>296634</v>
      </c>
      <c r="AJ41" s="421">
        <f t="shared" si="23"/>
        <v>274063</v>
      </c>
      <c r="AK41" s="422">
        <f t="shared" si="23"/>
        <v>218714</v>
      </c>
      <c r="AL41" s="422">
        <f t="shared" si="23"/>
        <v>108171</v>
      </c>
      <c r="AM41" s="422">
        <f t="shared" si="23"/>
        <v>192707</v>
      </c>
      <c r="AN41" s="422">
        <f t="shared" si="23"/>
        <v>179966</v>
      </c>
      <c r="AO41" s="422">
        <f t="shared" si="23"/>
        <v>179966</v>
      </c>
      <c r="AP41" s="422">
        <f t="shared" si="23"/>
        <v>250685</v>
      </c>
      <c r="AQ41" s="422">
        <f t="shared" ref="AQ41:BI41" si="24">SUM(AQ42:AQ53)</f>
        <v>150451</v>
      </c>
      <c r="AR41" s="422">
        <f t="shared" si="24"/>
        <v>157687</v>
      </c>
      <c r="AS41" s="422">
        <f t="shared" si="24"/>
        <v>220888</v>
      </c>
      <c r="AT41" s="422">
        <f t="shared" si="24"/>
        <v>261383</v>
      </c>
      <c r="AU41" s="422">
        <f t="shared" si="24"/>
        <v>343019</v>
      </c>
      <c r="AV41" s="422">
        <f t="shared" si="24"/>
        <v>192968</v>
      </c>
      <c r="AW41" s="422">
        <f t="shared" si="24"/>
        <v>845063</v>
      </c>
      <c r="AX41" s="422">
        <f t="shared" si="24"/>
        <v>341945</v>
      </c>
      <c r="AY41" s="422">
        <f t="shared" si="24"/>
        <v>389636</v>
      </c>
      <c r="AZ41" s="422">
        <f t="shared" si="24"/>
        <v>422937</v>
      </c>
      <c r="BA41" s="72">
        <f t="shared" si="24"/>
        <v>450331</v>
      </c>
      <c r="BB41" s="422">
        <f t="shared" si="24"/>
        <v>486927</v>
      </c>
      <c r="BC41" s="422">
        <f t="shared" si="24"/>
        <v>413226</v>
      </c>
      <c r="BD41" s="422">
        <f t="shared" si="24"/>
        <v>560078</v>
      </c>
      <c r="BE41" s="422">
        <f t="shared" si="24"/>
        <v>795636</v>
      </c>
      <c r="BF41" s="422">
        <f t="shared" si="24"/>
        <v>683931</v>
      </c>
      <c r="BG41" s="422">
        <f t="shared" si="24"/>
        <v>630458</v>
      </c>
      <c r="BH41" s="423">
        <f t="shared" si="24"/>
        <v>339024</v>
      </c>
      <c r="BI41" s="423">
        <f t="shared" si="24"/>
        <v>835291</v>
      </c>
      <c r="BJ41" s="591">
        <f t="shared" ref="BJ41:BS41" si="25">SUM(BJ42:BJ53)</f>
        <v>437883</v>
      </c>
      <c r="BK41" s="422">
        <f t="shared" si="25"/>
        <v>556378</v>
      </c>
      <c r="BL41" s="422">
        <f t="shared" si="25"/>
        <v>622247</v>
      </c>
      <c r="BM41" s="72">
        <f t="shared" si="25"/>
        <v>838535</v>
      </c>
      <c r="BN41" s="422">
        <f t="shared" si="25"/>
        <v>758210</v>
      </c>
      <c r="BO41" s="422">
        <f t="shared" si="25"/>
        <v>806209</v>
      </c>
      <c r="BP41" s="422">
        <f t="shared" si="25"/>
        <v>874813</v>
      </c>
      <c r="BQ41" s="422">
        <f t="shared" si="25"/>
        <v>839977</v>
      </c>
      <c r="BR41" s="422">
        <f t="shared" si="25"/>
        <v>560745</v>
      </c>
      <c r="BS41" s="422">
        <f t="shared" si="25"/>
        <v>557950</v>
      </c>
      <c r="BT41" s="126">
        <v>880507</v>
      </c>
      <c r="BU41" s="126">
        <v>672056</v>
      </c>
      <c r="BV41" s="591">
        <f t="shared" ref="BV41:CE41" si="26">SUM(BV42:BV53)</f>
        <v>1018817</v>
      </c>
      <c r="BW41" s="422">
        <f t="shared" si="26"/>
        <v>870362</v>
      </c>
      <c r="BX41" s="422">
        <f t="shared" si="26"/>
        <v>0</v>
      </c>
      <c r="BY41" s="72">
        <f t="shared" si="26"/>
        <v>0</v>
      </c>
      <c r="BZ41" s="422">
        <f t="shared" si="26"/>
        <v>0</v>
      </c>
      <c r="CA41" s="422">
        <f t="shared" si="26"/>
        <v>0</v>
      </c>
      <c r="CB41" s="422">
        <f t="shared" si="26"/>
        <v>0</v>
      </c>
      <c r="CC41" s="422">
        <f t="shared" si="26"/>
        <v>0</v>
      </c>
      <c r="CD41" s="422">
        <f t="shared" si="26"/>
        <v>0</v>
      </c>
      <c r="CE41" s="422">
        <f t="shared" si="26"/>
        <v>0</v>
      </c>
      <c r="CF41" s="126"/>
      <c r="CG41" s="126"/>
      <c r="CH41" s="422">
        <f>SUM(BV41:CG41)</f>
        <v>1889179</v>
      </c>
      <c r="CI41" s="190">
        <f t="shared" si="10"/>
        <v>27538027</v>
      </c>
    </row>
    <row r="42" spans="1:90" hidden="1" x14ac:dyDescent="0.25">
      <c r="A42" s="37" t="s">
        <v>1191</v>
      </c>
      <c r="B42" s="37"/>
      <c r="C42" s="37"/>
      <c r="D42" s="37"/>
      <c r="E42" s="37"/>
      <c r="F42" s="37"/>
      <c r="G42" s="37"/>
      <c r="H42" s="37"/>
      <c r="I42" s="37"/>
      <c r="J42" s="37"/>
      <c r="K42" s="37">
        <v>2273</v>
      </c>
      <c r="L42" s="37">
        <v>1962</v>
      </c>
      <c r="M42" s="37">
        <v>3047</v>
      </c>
      <c r="N42" s="37">
        <v>3186</v>
      </c>
      <c r="O42" s="37">
        <v>2117</v>
      </c>
      <c r="P42" s="47">
        <v>2857</v>
      </c>
      <c r="Q42" s="37">
        <v>13538</v>
      </c>
      <c r="R42" s="155">
        <v>14200</v>
      </c>
      <c r="S42" s="155">
        <v>3593</v>
      </c>
      <c r="T42" s="155">
        <v>4878</v>
      </c>
      <c r="U42" s="155">
        <v>1225</v>
      </c>
      <c r="V42" s="155">
        <v>407</v>
      </c>
      <c r="W42" s="155">
        <v>359</v>
      </c>
      <c r="X42" s="155">
        <v>1973</v>
      </c>
      <c r="Y42" s="155">
        <v>1939</v>
      </c>
      <c r="Z42" s="155">
        <v>1405</v>
      </c>
      <c r="AA42" s="155">
        <v>940</v>
      </c>
      <c r="AB42" s="155">
        <v>773</v>
      </c>
      <c r="AC42" s="155">
        <v>539</v>
      </c>
      <c r="AD42" s="155">
        <v>1252</v>
      </c>
      <c r="AE42" s="155">
        <v>1347</v>
      </c>
      <c r="AF42" s="174">
        <v>1839</v>
      </c>
      <c r="AG42" s="178">
        <v>868</v>
      </c>
      <c r="AH42" s="193">
        <v>1297</v>
      </c>
      <c r="AI42" s="197">
        <v>1847</v>
      </c>
      <c r="AJ42" s="185">
        <v>1607</v>
      </c>
      <c r="AK42" s="198">
        <v>432</v>
      </c>
      <c r="AL42" s="195">
        <v>1141</v>
      </c>
      <c r="AM42" s="266">
        <v>1342</v>
      </c>
      <c r="AN42" s="198">
        <v>1487</v>
      </c>
      <c r="AO42" s="198">
        <v>1487</v>
      </c>
      <c r="AP42" s="198">
        <v>213</v>
      </c>
      <c r="AQ42" s="198">
        <v>2274</v>
      </c>
      <c r="AR42" s="198">
        <v>1381</v>
      </c>
      <c r="AS42" s="198">
        <v>4634</v>
      </c>
      <c r="AT42" s="198">
        <v>2204</v>
      </c>
      <c r="AU42" s="198">
        <v>908</v>
      </c>
      <c r="AV42" s="323"/>
      <c r="AW42" s="197"/>
      <c r="AX42" s="263"/>
      <c r="AY42" s="36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263"/>
      <c r="BK42" s="362"/>
      <c r="BL42" s="198"/>
      <c r="BM42" s="198"/>
      <c r="BN42" s="198"/>
      <c r="BO42" s="198"/>
      <c r="BP42" s="198"/>
      <c r="BQ42" s="198"/>
      <c r="BR42" s="198"/>
      <c r="BS42" s="1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191">
        <f t="shared" ref="CH42" si="27">SUM(AX42:BI42)</f>
        <v>0</v>
      </c>
      <c r="CI42" s="190">
        <f t="shared" si="10"/>
        <v>88771</v>
      </c>
    </row>
    <row r="43" spans="1:90" x14ac:dyDescent="0.25">
      <c r="A43" s="37" t="s">
        <v>1414</v>
      </c>
      <c r="B43" s="37">
        <v>19346</v>
      </c>
      <c r="C43" s="37">
        <v>14282</v>
      </c>
      <c r="D43" s="37">
        <v>10287</v>
      </c>
      <c r="E43" s="37">
        <v>14129</v>
      </c>
      <c r="F43" s="37">
        <v>16391</v>
      </c>
      <c r="G43" s="37">
        <v>22833</v>
      </c>
      <c r="H43" s="37">
        <v>15033</v>
      </c>
      <c r="I43" s="37">
        <v>29207</v>
      </c>
      <c r="J43" s="37">
        <v>28574</v>
      </c>
      <c r="K43" s="37">
        <v>18485</v>
      </c>
      <c r="L43" s="37">
        <v>23446</v>
      </c>
      <c r="M43" s="37">
        <v>20980</v>
      </c>
      <c r="N43" s="37">
        <v>10302</v>
      </c>
      <c r="O43" s="37">
        <v>14183</v>
      </c>
      <c r="P43" s="47">
        <v>9379</v>
      </c>
      <c r="Q43" s="37">
        <v>20228</v>
      </c>
      <c r="R43" s="155">
        <v>47293</v>
      </c>
      <c r="S43" s="155">
        <v>33069</v>
      </c>
      <c r="T43" s="155">
        <v>38763</v>
      </c>
      <c r="U43" s="155">
        <v>97145</v>
      </c>
      <c r="V43" s="155">
        <v>34077</v>
      </c>
      <c r="W43" s="155">
        <v>36183</v>
      </c>
      <c r="X43" s="155">
        <v>63078</v>
      </c>
      <c r="Y43" s="155">
        <v>35196</v>
      </c>
      <c r="Z43" s="155">
        <v>23442</v>
      </c>
      <c r="AA43" s="155">
        <v>24760</v>
      </c>
      <c r="AB43" s="155">
        <v>41342</v>
      </c>
      <c r="AC43" s="155">
        <v>20224</v>
      </c>
      <c r="AD43" s="155">
        <v>27178</v>
      </c>
      <c r="AE43" s="155">
        <v>29272</v>
      </c>
      <c r="AF43" s="417">
        <v>44593</v>
      </c>
      <c r="AG43" s="133">
        <v>41931</v>
      </c>
      <c r="AH43" s="133">
        <v>32573</v>
      </c>
      <c r="AI43" s="133">
        <v>17392</v>
      </c>
      <c r="AJ43" s="133">
        <v>20289</v>
      </c>
      <c r="AK43" s="133">
        <v>16593</v>
      </c>
      <c r="AL43" s="133">
        <v>6002</v>
      </c>
      <c r="AM43" s="133">
        <v>10693</v>
      </c>
      <c r="AN43" s="133">
        <v>8194</v>
      </c>
      <c r="AO43" s="133">
        <v>8194</v>
      </c>
      <c r="AP43" s="133">
        <v>23590</v>
      </c>
      <c r="AQ43" s="133">
        <v>7515</v>
      </c>
      <c r="AR43" s="133">
        <v>8595</v>
      </c>
      <c r="AS43" s="133">
        <v>15288</v>
      </c>
      <c r="AT43" s="133">
        <v>18607</v>
      </c>
      <c r="AU43" s="133">
        <v>30953</v>
      </c>
      <c r="AV43" s="133">
        <v>14038</v>
      </c>
      <c r="AW43" s="133">
        <v>122007</v>
      </c>
      <c r="AX43" s="47">
        <v>38021</v>
      </c>
      <c r="AY43" s="133">
        <v>14998</v>
      </c>
      <c r="AZ43" s="133">
        <v>14598</v>
      </c>
      <c r="BA43" s="133">
        <v>14768</v>
      </c>
      <c r="BB43" s="155">
        <v>22262</v>
      </c>
      <c r="BC43" s="133">
        <v>12599</v>
      </c>
      <c r="BD43" s="155">
        <v>16037</v>
      </c>
      <c r="BE43" s="155">
        <v>14496</v>
      </c>
      <c r="BF43" s="155">
        <v>17290</v>
      </c>
      <c r="BG43" s="155">
        <v>34027</v>
      </c>
      <c r="BH43" s="155">
        <v>23648</v>
      </c>
      <c r="BI43" s="155">
        <v>39750</v>
      </c>
      <c r="BJ43" s="47">
        <v>16436</v>
      </c>
      <c r="BK43" s="133">
        <v>10294</v>
      </c>
      <c r="BL43" s="155">
        <v>12347</v>
      </c>
      <c r="BM43" s="133">
        <v>28893</v>
      </c>
      <c r="BN43" s="155">
        <v>17885</v>
      </c>
      <c r="BO43" s="151">
        <v>40901</v>
      </c>
      <c r="BP43" s="155">
        <v>44397</v>
      </c>
      <c r="BQ43" s="151">
        <v>14356</v>
      </c>
      <c r="BR43" s="155">
        <v>18710</v>
      </c>
      <c r="BS43" s="155">
        <v>22803</v>
      </c>
      <c r="BT43" s="64">
        <v>52439</v>
      </c>
      <c r="BU43" s="64">
        <v>41943</v>
      </c>
      <c r="BV43" s="64">
        <v>60425</v>
      </c>
      <c r="BW43" s="64">
        <v>45146</v>
      </c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191">
        <f t="shared" ref="CH43:CH53" si="28">SUM(BV43:CG43)</f>
        <v>105571</v>
      </c>
      <c r="CI43" s="190">
        <f t="shared" si="10"/>
        <v>1974623</v>
      </c>
    </row>
    <row r="44" spans="1:90" x14ac:dyDescent="0.25">
      <c r="A44" s="37" t="s">
        <v>1415</v>
      </c>
      <c r="B44" s="37">
        <v>13917</v>
      </c>
      <c r="C44" s="37">
        <v>11639</v>
      </c>
      <c r="D44" s="37">
        <v>10258</v>
      </c>
      <c r="E44" s="37">
        <v>15648</v>
      </c>
      <c r="F44" s="37">
        <v>13772</v>
      </c>
      <c r="G44" s="37">
        <v>12565</v>
      </c>
      <c r="H44" s="37">
        <v>10608</v>
      </c>
      <c r="I44" s="37">
        <v>16248</v>
      </c>
      <c r="J44" s="37">
        <v>19039</v>
      </c>
      <c r="K44" s="37">
        <v>27572</v>
      </c>
      <c r="L44" s="37">
        <v>26432</v>
      </c>
      <c r="M44" s="37">
        <v>26671</v>
      </c>
      <c r="N44" s="37">
        <v>17707</v>
      </c>
      <c r="O44" s="37">
        <v>18754</v>
      </c>
      <c r="P44" s="47">
        <v>15776</v>
      </c>
      <c r="Q44" s="37">
        <v>19091</v>
      </c>
      <c r="R44" s="155">
        <v>35912</v>
      </c>
      <c r="S44" s="155">
        <v>22372</v>
      </c>
      <c r="T44" s="155">
        <v>36319</v>
      </c>
      <c r="U44" s="155">
        <v>20814</v>
      </c>
      <c r="V44" s="155">
        <v>37157</v>
      </c>
      <c r="W44" s="155">
        <v>30049</v>
      </c>
      <c r="X44" s="155">
        <v>49144</v>
      </c>
      <c r="Y44" s="155">
        <v>60591</v>
      </c>
      <c r="Z44" s="155">
        <v>66174</v>
      </c>
      <c r="AA44" s="155">
        <v>53744</v>
      </c>
      <c r="AB44" s="155">
        <v>109182</v>
      </c>
      <c r="AC44" s="155">
        <v>109966</v>
      </c>
      <c r="AD44" s="155">
        <v>211741</v>
      </c>
      <c r="AE44" s="155">
        <v>347206</v>
      </c>
      <c r="AF44" s="417">
        <v>134922</v>
      </c>
      <c r="AG44" s="133">
        <v>77326</v>
      </c>
      <c r="AH44" s="133">
        <v>108957</v>
      </c>
      <c r="AI44" s="133">
        <v>45274</v>
      </c>
      <c r="AJ44" s="133">
        <v>71207</v>
      </c>
      <c r="AK44" s="133">
        <v>37063</v>
      </c>
      <c r="AL44" s="133">
        <v>24876</v>
      </c>
      <c r="AM44" s="106">
        <v>38855</v>
      </c>
      <c r="AN44" s="133">
        <v>59810</v>
      </c>
      <c r="AO44" s="133">
        <v>59810</v>
      </c>
      <c r="AP44" s="133">
        <v>20321</v>
      </c>
      <c r="AQ44" s="133">
        <v>35801</v>
      </c>
      <c r="AR44" s="133">
        <v>26280</v>
      </c>
      <c r="AS44" s="106">
        <v>46049</v>
      </c>
      <c r="AT44" s="133">
        <v>77181</v>
      </c>
      <c r="AU44" s="133">
        <v>122201</v>
      </c>
      <c r="AV44" s="133">
        <v>55349</v>
      </c>
      <c r="AW44" s="133">
        <v>513701</v>
      </c>
      <c r="AX44" s="47">
        <v>126896</v>
      </c>
      <c r="AY44" s="133">
        <v>253845</v>
      </c>
      <c r="AZ44" s="133">
        <v>236738</v>
      </c>
      <c r="BA44" s="133">
        <v>193238</v>
      </c>
      <c r="BB44" s="155">
        <v>163068</v>
      </c>
      <c r="BC44" s="133">
        <v>256827</v>
      </c>
      <c r="BD44" s="155">
        <v>328657</v>
      </c>
      <c r="BE44" s="155">
        <v>252267</v>
      </c>
      <c r="BF44" s="155">
        <v>425001</v>
      </c>
      <c r="BG44" s="155">
        <v>255360</v>
      </c>
      <c r="BH44" s="155">
        <v>151391</v>
      </c>
      <c r="BI44" s="155">
        <v>309662</v>
      </c>
      <c r="BJ44" s="47">
        <v>204307</v>
      </c>
      <c r="BK44" s="133">
        <v>145179</v>
      </c>
      <c r="BL44" s="155">
        <v>219300</v>
      </c>
      <c r="BM44" s="133">
        <v>487367</v>
      </c>
      <c r="BN44" s="155">
        <v>436440</v>
      </c>
      <c r="BO44" s="155">
        <v>423569</v>
      </c>
      <c r="BP44" s="155">
        <v>376373</v>
      </c>
      <c r="BQ44" s="151">
        <v>553075</v>
      </c>
      <c r="BR44" s="155">
        <v>285235</v>
      </c>
      <c r="BS44" s="155">
        <v>248979</v>
      </c>
      <c r="BT44" s="64">
        <v>227752</v>
      </c>
      <c r="BU44" s="64">
        <v>277154</v>
      </c>
      <c r="BV44" s="64">
        <v>551272</v>
      </c>
      <c r="BW44" s="64">
        <v>360322</v>
      </c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191">
        <f t="shared" si="28"/>
        <v>911594</v>
      </c>
      <c r="CI44" s="190">
        <f t="shared" si="10"/>
        <v>10770325</v>
      </c>
    </row>
    <row r="45" spans="1:90" x14ac:dyDescent="0.25">
      <c r="A45" s="37" t="s">
        <v>1417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55">
        <v>19446</v>
      </c>
      <c r="S45" s="155">
        <v>19837</v>
      </c>
      <c r="T45" s="155">
        <v>21504</v>
      </c>
      <c r="U45" s="155">
        <v>12617</v>
      </c>
      <c r="V45" s="155">
        <v>10842</v>
      </c>
      <c r="W45" s="155">
        <v>20444</v>
      </c>
      <c r="X45" s="155">
        <v>13939</v>
      </c>
      <c r="Y45" s="155">
        <v>14405</v>
      </c>
      <c r="Z45" s="155">
        <v>12369</v>
      </c>
      <c r="AA45" s="155">
        <v>12937</v>
      </c>
      <c r="AB45" s="155">
        <v>8866</v>
      </c>
      <c r="AC45" s="155">
        <v>5032</v>
      </c>
      <c r="AD45" s="155">
        <v>15136</v>
      </c>
      <c r="AE45" s="155">
        <v>14871</v>
      </c>
      <c r="AF45" s="417">
        <v>15966</v>
      </c>
      <c r="AG45" s="133">
        <v>25403</v>
      </c>
      <c r="AH45" s="133">
        <v>24067</v>
      </c>
      <c r="AI45" s="133">
        <v>16763</v>
      </c>
      <c r="AJ45" s="133">
        <v>11295</v>
      </c>
      <c r="AK45" s="133">
        <v>7840</v>
      </c>
      <c r="AL45" s="133">
        <v>8724</v>
      </c>
      <c r="AM45" s="133">
        <v>13800</v>
      </c>
      <c r="AN45" s="133">
        <v>6281</v>
      </c>
      <c r="AO45" s="133">
        <v>6281</v>
      </c>
      <c r="AP45" s="133">
        <v>8114</v>
      </c>
      <c r="AQ45" s="133">
        <v>12912</v>
      </c>
      <c r="AR45" s="133">
        <v>26280</v>
      </c>
      <c r="AS45" s="133">
        <v>29810</v>
      </c>
      <c r="AT45" s="133">
        <v>17531</v>
      </c>
      <c r="AU45" s="133">
        <v>15379</v>
      </c>
      <c r="AV45" s="133">
        <v>23434</v>
      </c>
      <c r="AW45" s="133">
        <v>23704</v>
      </c>
      <c r="AX45" s="47">
        <v>25258</v>
      </c>
      <c r="AY45" s="133">
        <v>21702</v>
      </c>
      <c r="AZ45" s="133">
        <v>24548</v>
      </c>
      <c r="BA45" s="133">
        <v>9460</v>
      </c>
      <c r="BB45" s="155">
        <v>14521</v>
      </c>
      <c r="BC45" s="133">
        <v>11147</v>
      </c>
      <c r="BD45" s="155">
        <v>10784</v>
      </c>
      <c r="BE45" s="155">
        <v>16425</v>
      </c>
      <c r="BF45" s="155">
        <v>77369</v>
      </c>
      <c r="BG45" s="155">
        <v>220540</v>
      </c>
      <c r="BH45" s="155">
        <v>46672</v>
      </c>
      <c r="BI45" s="155">
        <v>38370</v>
      </c>
      <c r="BJ45" s="47">
        <v>51790</v>
      </c>
      <c r="BK45" s="133">
        <v>177469</v>
      </c>
      <c r="BL45" s="155">
        <v>32868</v>
      </c>
      <c r="BM45" s="133">
        <v>94945</v>
      </c>
      <c r="BN45" s="155">
        <v>55517</v>
      </c>
      <c r="BO45" s="155">
        <v>63398</v>
      </c>
      <c r="BP45" s="133">
        <v>56445</v>
      </c>
      <c r="BQ45" s="151">
        <v>27372</v>
      </c>
      <c r="BR45" s="133">
        <v>41442</v>
      </c>
      <c r="BS45" s="155">
        <v>59129</v>
      </c>
      <c r="BT45" s="64">
        <v>111358</v>
      </c>
      <c r="BU45" s="64">
        <v>29806</v>
      </c>
      <c r="BV45" s="64">
        <v>49664</v>
      </c>
      <c r="BW45" s="64">
        <v>38449</v>
      </c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191">
        <f t="shared" si="28"/>
        <v>88113</v>
      </c>
      <c r="CI45" s="190">
        <f t="shared" si="10"/>
        <v>1902277</v>
      </c>
    </row>
    <row r="46" spans="1:90" x14ac:dyDescent="0.25">
      <c r="A46" s="37" t="s">
        <v>1397</v>
      </c>
      <c r="B46" s="37"/>
      <c r="C46" s="37"/>
      <c r="D46" s="37">
        <v>1429</v>
      </c>
      <c r="E46" s="37">
        <v>2439</v>
      </c>
      <c r="F46" s="37">
        <v>3285</v>
      </c>
      <c r="G46" s="37">
        <v>5041</v>
      </c>
      <c r="H46" s="37">
        <v>5944</v>
      </c>
      <c r="I46" s="37">
        <v>4185</v>
      </c>
      <c r="J46" s="37">
        <v>3004</v>
      </c>
      <c r="K46" s="37">
        <v>2733</v>
      </c>
      <c r="L46" s="37">
        <v>3309</v>
      </c>
      <c r="M46" s="37">
        <v>3133</v>
      </c>
      <c r="N46" s="37">
        <v>3074</v>
      </c>
      <c r="O46" s="37">
        <v>1716</v>
      </c>
      <c r="P46" s="47">
        <v>1334</v>
      </c>
      <c r="Q46" s="37">
        <v>796</v>
      </c>
      <c r="R46" s="155">
        <v>1721</v>
      </c>
      <c r="S46" s="155">
        <v>2071</v>
      </c>
      <c r="T46" s="155">
        <v>2621</v>
      </c>
      <c r="U46" s="155">
        <v>1024</v>
      </c>
      <c r="V46" s="155">
        <v>4801</v>
      </c>
      <c r="W46" s="155">
        <v>2239</v>
      </c>
      <c r="X46" s="155">
        <v>16643</v>
      </c>
      <c r="Y46" s="155">
        <v>8080</v>
      </c>
      <c r="Z46" s="155">
        <v>3986</v>
      </c>
      <c r="AA46" s="155">
        <v>3375</v>
      </c>
      <c r="AB46" s="155">
        <v>2172</v>
      </c>
      <c r="AC46" s="155">
        <v>3910</v>
      </c>
      <c r="AD46" s="155">
        <v>3893</v>
      </c>
      <c r="AE46" s="155">
        <v>2252</v>
      </c>
      <c r="AF46" s="417">
        <v>5119</v>
      </c>
      <c r="AG46" s="133">
        <v>14163</v>
      </c>
      <c r="AH46" s="133">
        <v>22347</v>
      </c>
      <c r="AI46" s="133">
        <v>33849</v>
      </c>
      <c r="AJ46" s="133">
        <v>18582</v>
      </c>
      <c r="AK46" s="133">
        <v>28085</v>
      </c>
      <c r="AL46" s="133">
        <v>9467</v>
      </c>
      <c r="AM46" s="133">
        <v>27286</v>
      </c>
      <c r="AN46" s="133">
        <v>8382</v>
      </c>
      <c r="AO46" s="133">
        <v>8382</v>
      </c>
      <c r="AP46" s="133">
        <v>22742</v>
      </c>
      <c r="AQ46" s="133">
        <v>6476</v>
      </c>
      <c r="AR46" s="133">
        <v>15988</v>
      </c>
      <c r="AS46" s="133">
        <v>34990</v>
      </c>
      <c r="AT46" s="133">
        <v>12700</v>
      </c>
      <c r="AU46" s="133">
        <v>10064</v>
      </c>
      <c r="AV46" s="133">
        <v>10898</v>
      </c>
      <c r="AW46" s="133">
        <v>15714</v>
      </c>
      <c r="AX46" s="47">
        <v>58750</v>
      </c>
      <c r="AY46" s="133">
        <v>13970</v>
      </c>
      <c r="AZ46" s="133">
        <v>40722</v>
      </c>
      <c r="BA46" s="133">
        <v>91536</v>
      </c>
      <c r="BB46" s="155">
        <v>60747</v>
      </c>
      <c r="BC46" s="133">
        <v>13159</v>
      </c>
      <c r="BD46" s="155">
        <v>7349</v>
      </c>
      <c r="BE46" s="155">
        <v>160324</v>
      </c>
      <c r="BF46" s="155">
        <v>7562</v>
      </c>
      <c r="BG46" s="155">
        <v>5145</v>
      </c>
      <c r="BH46" s="155">
        <v>4982</v>
      </c>
      <c r="BI46" s="155">
        <v>8784</v>
      </c>
      <c r="BJ46" s="47">
        <v>7329</v>
      </c>
      <c r="BK46" s="133">
        <v>17197</v>
      </c>
      <c r="BL46" s="155">
        <v>154092</v>
      </c>
      <c r="BM46" s="133">
        <v>5780</v>
      </c>
      <c r="BN46" s="155">
        <v>2213</v>
      </c>
      <c r="BO46" s="155">
        <v>6336</v>
      </c>
      <c r="BP46" s="155">
        <v>18706</v>
      </c>
      <c r="BQ46" s="151">
        <v>47056</v>
      </c>
      <c r="BR46" s="155">
        <v>26147</v>
      </c>
      <c r="BS46" s="155">
        <v>22517</v>
      </c>
      <c r="BT46" s="64">
        <v>55791</v>
      </c>
      <c r="BU46" s="64">
        <v>31803</v>
      </c>
      <c r="BV46" s="64">
        <v>42981</v>
      </c>
      <c r="BW46" s="64">
        <v>97709</v>
      </c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191">
        <f t="shared" si="28"/>
        <v>140690</v>
      </c>
      <c r="CI46" s="190">
        <f t="shared" si="10"/>
        <v>1414131</v>
      </c>
    </row>
    <row r="47" spans="1:90" x14ac:dyDescent="0.25">
      <c r="A47" s="37" t="s">
        <v>1423</v>
      </c>
      <c r="B47" s="37"/>
      <c r="C47" s="37">
        <v>2097</v>
      </c>
      <c r="D47" s="37">
        <v>11737</v>
      </c>
      <c r="E47" s="37">
        <v>15320</v>
      </c>
      <c r="F47" s="37">
        <v>19847</v>
      </c>
      <c r="G47" s="37">
        <v>20272</v>
      </c>
      <c r="H47" s="37">
        <v>17281</v>
      </c>
      <c r="I47" s="37">
        <v>16297</v>
      </c>
      <c r="J47" s="37">
        <v>15421</v>
      </c>
      <c r="K47" s="37">
        <v>13579</v>
      </c>
      <c r="L47" s="37">
        <v>11330</v>
      </c>
      <c r="M47" s="37">
        <v>19480</v>
      </c>
      <c r="N47" s="37">
        <v>11320</v>
      </c>
      <c r="O47" s="37">
        <v>12156</v>
      </c>
      <c r="P47" s="47">
        <v>9977</v>
      </c>
      <c r="Q47" s="37">
        <v>12036</v>
      </c>
      <c r="R47" s="155">
        <v>16317</v>
      </c>
      <c r="S47" s="155">
        <v>32043</v>
      </c>
      <c r="T47" s="155">
        <v>47994</v>
      </c>
      <c r="U47" s="155">
        <v>10426</v>
      </c>
      <c r="V47" s="155">
        <v>10914</v>
      </c>
      <c r="W47" s="155">
        <v>23936</v>
      </c>
      <c r="X47" s="155">
        <v>36707</v>
      </c>
      <c r="Y47" s="155">
        <v>21089</v>
      </c>
      <c r="Z47" s="155">
        <v>16602</v>
      </c>
      <c r="AA47" s="155">
        <v>16316</v>
      </c>
      <c r="AB47" s="155">
        <v>11820</v>
      </c>
      <c r="AC47" s="155">
        <v>17545</v>
      </c>
      <c r="AD47" s="155">
        <v>18985</v>
      </c>
      <c r="AE47" s="155">
        <v>33912</v>
      </c>
      <c r="AF47" s="417">
        <v>29728</v>
      </c>
      <c r="AG47" s="133">
        <v>19409</v>
      </c>
      <c r="AH47" s="133">
        <v>27859</v>
      </c>
      <c r="AI47" s="133">
        <v>33500</v>
      </c>
      <c r="AJ47" s="133">
        <v>33201</v>
      </c>
      <c r="AK47" s="133">
        <v>16287</v>
      </c>
      <c r="AL47" s="133">
        <v>13830</v>
      </c>
      <c r="AM47" s="133">
        <v>16682</v>
      </c>
      <c r="AN47" s="133">
        <v>12786</v>
      </c>
      <c r="AO47" s="133">
        <v>12786</v>
      </c>
      <c r="AP47" s="133">
        <v>12471</v>
      </c>
      <c r="AQ47" s="133">
        <v>12880</v>
      </c>
      <c r="AR47" s="133">
        <v>12778</v>
      </c>
      <c r="AS47" s="133">
        <v>10982</v>
      </c>
      <c r="AT47" s="133">
        <v>31838</v>
      </c>
      <c r="AU47" s="133">
        <v>21330</v>
      </c>
      <c r="AV47" s="133">
        <v>11873</v>
      </c>
      <c r="AW47" s="133">
        <v>47166</v>
      </c>
      <c r="AX47" s="47">
        <v>18961</v>
      </c>
      <c r="AY47" s="133">
        <v>10619</v>
      </c>
      <c r="AZ47" s="133">
        <v>28524</v>
      </c>
      <c r="BA47" s="133">
        <v>42687</v>
      </c>
      <c r="BB47" s="155">
        <v>29008</v>
      </c>
      <c r="BC47" s="133">
        <v>33781</v>
      </c>
      <c r="BD47" s="155">
        <v>29366</v>
      </c>
      <c r="BE47" s="155">
        <v>226390</v>
      </c>
      <c r="BF47" s="155">
        <v>18142</v>
      </c>
      <c r="BG47" s="155">
        <v>45285</v>
      </c>
      <c r="BH47" s="155">
        <v>12056</v>
      </c>
      <c r="BI47" s="155">
        <v>20957</v>
      </c>
      <c r="BJ47" s="47">
        <v>34769</v>
      </c>
      <c r="BK47" s="133">
        <v>24063</v>
      </c>
      <c r="BL47" s="155">
        <v>33635</v>
      </c>
      <c r="BM47" s="133">
        <v>52737</v>
      </c>
      <c r="BN47" s="155">
        <v>51770</v>
      </c>
      <c r="BO47" s="155">
        <v>40012</v>
      </c>
      <c r="BP47" s="155">
        <v>45851</v>
      </c>
      <c r="BQ47" s="151">
        <v>20543</v>
      </c>
      <c r="BR47" s="155">
        <v>29406</v>
      </c>
      <c r="BS47" s="155">
        <v>30427</v>
      </c>
      <c r="BT47" s="64">
        <v>112397</v>
      </c>
      <c r="BU47" s="64">
        <v>76637</v>
      </c>
      <c r="BV47" s="64">
        <v>63538</v>
      </c>
      <c r="BW47" s="64">
        <v>71279</v>
      </c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191">
        <f t="shared" si="28"/>
        <v>134817</v>
      </c>
      <c r="CI47" s="190">
        <f t="shared" si="10"/>
        <v>2102982</v>
      </c>
    </row>
    <row r="48" spans="1:90" x14ac:dyDescent="0.25">
      <c r="A48" s="37" t="s">
        <v>1426</v>
      </c>
      <c r="B48" s="37">
        <v>12857</v>
      </c>
      <c r="C48" s="37">
        <v>15243</v>
      </c>
      <c r="D48" s="37">
        <v>13179</v>
      </c>
      <c r="E48" s="37">
        <v>14829</v>
      </c>
      <c r="F48" s="37">
        <v>16208</v>
      </c>
      <c r="G48" s="37">
        <v>14126</v>
      </c>
      <c r="H48" s="37">
        <v>24418</v>
      </c>
      <c r="I48" s="37">
        <v>19550</v>
      </c>
      <c r="J48" s="37">
        <v>12779</v>
      </c>
      <c r="K48" s="37">
        <v>14687</v>
      </c>
      <c r="L48" s="37">
        <v>15563</v>
      </c>
      <c r="M48" s="37">
        <v>10008</v>
      </c>
      <c r="N48" s="37">
        <v>28262</v>
      </c>
      <c r="O48" s="37">
        <v>24874</v>
      </c>
      <c r="P48" s="47">
        <v>19868</v>
      </c>
      <c r="Q48" s="37">
        <v>30539</v>
      </c>
      <c r="R48" s="155">
        <v>37138</v>
      </c>
      <c r="S48" s="155">
        <v>126631</v>
      </c>
      <c r="T48" s="155">
        <v>139771</v>
      </c>
      <c r="U48" s="155">
        <v>62433</v>
      </c>
      <c r="V48" s="155">
        <v>42245</v>
      </c>
      <c r="W48" s="155">
        <v>134957</v>
      </c>
      <c r="X48" s="155">
        <v>54142</v>
      </c>
      <c r="Y48" s="155">
        <v>38245</v>
      </c>
      <c r="Z48" s="155">
        <v>25909</v>
      </c>
      <c r="AA48" s="155">
        <v>39174</v>
      </c>
      <c r="AB48" s="155">
        <v>22829</v>
      </c>
      <c r="AC48" s="155">
        <v>37824</v>
      </c>
      <c r="AD48" s="155">
        <v>29130</v>
      </c>
      <c r="AE48" s="155">
        <v>47309</v>
      </c>
      <c r="AF48" s="417">
        <v>32100</v>
      </c>
      <c r="AG48" s="133">
        <v>28768</v>
      </c>
      <c r="AH48" s="133">
        <v>53826</v>
      </c>
      <c r="AI48" s="133">
        <v>47361</v>
      </c>
      <c r="AJ48" s="133">
        <v>41717</v>
      </c>
      <c r="AK48" s="133">
        <v>30126</v>
      </c>
      <c r="AL48" s="133">
        <v>14929</v>
      </c>
      <c r="AM48" s="133">
        <v>30075</v>
      </c>
      <c r="AN48" s="133">
        <v>45165</v>
      </c>
      <c r="AO48" s="133">
        <v>45165</v>
      </c>
      <c r="AP48" s="133">
        <v>38588</v>
      </c>
      <c r="AQ48" s="133">
        <v>24417</v>
      </c>
      <c r="AR48" s="133">
        <v>23662</v>
      </c>
      <c r="AS48" s="133">
        <v>27787</v>
      </c>
      <c r="AT48" s="133">
        <v>46663</v>
      </c>
      <c r="AU48" s="133">
        <v>28840</v>
      </c>
      <c r="AV48" s="133">
        <v>28304</v>
      </c>
      <c r="AW48" s="133">
        <v>31067</v>
      </c>
      <c r="AX48" s="47">
        <v>23350</v>
      </c>
      <c r="AY48" s="133">
        <v>30833</v>
      </c>
      <c r="AZ48" s="133">
        <v>17295</v>
      </c>
      <c r="BA48" s="133">
        <v>32694</v>
      </c>
      <c r="BB48" s="155">
        <v>36723</v>
      </c>
      <c r="BC48" s="133">
        <v>18420</v>
      </c>
      <c r="BD48" s="155">
        <v>25444</v>
      </c>
      <c r="BE48" s="155">
        <v>24645</v>
      </c>
      <c r="BF48" s="155">
        <v>26297</v>
      </c>
      <c r="BG48" s="155">
        <v>16833</v>
      </c>
      <c r="BH48" s="155">
        <v>21656</v>
      </c>
      <c r="BI48" s="155">
        <v>21185</v>
      </c>
      <c r="BJ48" s="47">
        <v>24803</v>
      </c>
      <c r="BK48" s="133">
        <v>18419</v>
      </c>
      <c r="BL48" s="155">
        <v>48153</v>
      </c>
      <c r="BM48" s="133">
        <v>58665</v>
      </c>
      <c r="BN48" s="155">
        <v>58199</v>
      </c>
      <c r="BO48" s="151">
        <v>104890</v>
      </c>
      <c r="BP48" s="155">
        <v>178213</v>
      </c>
      <c r="BQ48" s="151">
        <v>36391</v>
      </c>
      <c r="BR48" s="155">
        <v>35779</v>
      </c>
      <c r="BS48" s="155">
        <v>39001</v>
      </c>
      <c r="BT48" s="64">
        <v>54935</v>
      </c>
      <c r="BU48" s="64">
        <v>61047</v>
      </c>
      <c r="BV48" s="64">
        <v>60877</v>
      </c>
      <c r="BW48" s="64">
        <v>108384</v>
      </c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191">
        <f t="shared" si="28"/>
        <v>169261</v>
      </c>
      <c r="CI48" s="190">
        <f t="shared" si="10"/>
        <v>2926418</v>
      </c>
    </row>
    <row r="49" spans="1:87" x14ac:dyDescent="0.25">
      <c r="A49" s="37" t="s">
        <v>1427</v>
      </c>
      <c r="B49" s="37">
        <v>17806</v>
      </c>
      <c r="C49" s="37">
        <v>14166</v>
      </c>
      <c r="D49" s="37">
        <v>10940</v>
      </c>
      <c r="E49" s="37">
        <v>6614</v>
      </c>
      <c r="F49" s="37">
        <v>7133</v>
      </c>
      <c r="G49" s="37">
        <v>6691</v>
      </c>
      <c r="H49" s="37">
        <v>6924</v>
      </c>
      <c r="I49" s="37">
        <v>12625</v>
      </c>
      <c r="J49" s="37">
        <v>12668</v>
      </c>
      <c r="K49" s="37">
        <v>13375</v>
      </c>
      <c r="L49" s="37">
        <v>11657</v>
      </c>
      <c r="M49" s="37">
        <v>12782</v>
      </c>
      <c r="N49" s="37">
        <v>18031</v>
      </c>
      <c r="O49" s="37">
        <v>7220</v>
      </c>
      <c r="P49" s="47">
        <v>5813</v>
      </c>
      <c r="Q49" s="37">
        <v>3024</v>
      </c>
      <c r="R49" s="155">
        <v>33390</v>
      </c>
      <c r="S49" s="155">
        <v>81028</v>
      </c>
      <c r="T49" s="155">
        <v>159139</v>
      </c>
      <c r="U49" s="155">
        <v>95242</v>
      </c>
      <c r="V49" s="155">
        <v>51649</v>
      </c>
      <c r="W49" s="155">
        <v>23976</v>
      </c>
      <c r="X49" s="155">
        <v>33397</v>
      </c>
      <c r="Y49" s="155">
        <v>29180</v>
      </c>
      <c r="Z49" s="155">
        <v>16859</v>
      </c>
      <c r="AA49" s="155">
        <v>9621</v>
      </c>
      <c r="AB49" s="155">
        <v>5652</v>
      </c>
      <c r="AC49" s="155">
        <v>9098</v>
      </c>
      <c r="AD49" s="155">
        <v>40293</v>
      </c>
      <c r="AE49" s="155">
        <v>41742</v>
      </c>
      <c r="AF49" s="417">
        <v>13755</v>
      </c>
      <c r="AG49" s="133">
        <v>11554</v>
      </c>
      <c r="AH49" s="133">
        <v>12441</v>
      </c>
      <c r="AI49" s="133">
        <v>29650</v>
      </c>
      <c r="AJ49" s="133">
        <v>11902</v>
      </c>
      <c r="AK49" s="133">
        <v>18753</v>
      </c>
      <c r="AL49" s="133">
        <v>8468</v>
      </c>
      <c r="AM49" s="133">
        <v>9894</v>
      </c>
      <c r="AN49" s="133">
        <v>12230</v>
      </c>
      <c r="AO49" s="133">
        <v>12230</v>
      </c>
      <c r="AP49" s="133">
        <v>24345</v>
      </c>
      <c r="AQ49" s="133">
        <v>6345</v>
      </c>
      <c r="AR49" s="133">
        <v>10678</v>
      </c>
      <c r="AS49" s="133">
        <v>14310</v>
      </c>
      <c r="AT49" s="133">
        <v>17592</v>
      </c>
      <c r="AU49" s="133">
        <v>76965</v>
      </c>
      <c r="AV49" s="133">
        <v>14008</v>
      </c>
      <c r="AW49" s="133">
        <v>21880</v>
      </c>
      <c r="AX49" s="47">
        <v>17759</v>
      </c>
      <c r="AY49" s="133">
        <v>19871</v>
      </c>
      <c r="AZ49" s="133">
        <v>16826</v>
      </c>
      <c r="BA49" s="133">
        <v>23131</v>
      </c>
      <c r="BB49" s="155">
        <v>19785</v>
      </c>
      <c r="BC49" s="133">
        <v>16660</v>
      </c>
      <c r="BD49" s="155">
        <v>25915</v>
      </c>
      <c r="BE49" s="155">
        <v>51590</v>
      </c>
      <c r="BF49" s="155">
        <v>34435</v>
      </c>
      <c r="BG49" s="155">
        <v>15846</v>
      </c>
      <c r="BH49" s="155">
        <v>34106</v>
      </c>
      <c r="BI49" s="155">
        <v>19898</v>
      </c>
      <c r="BJ49" s="47">
        <v>28874</v>
      </c>
      <c r="BK49" s="133">
        <v>34560</v>
      </c>
      <c r="BL49" s="155">
        <v>17238</v>
      </c>
      <c r="BM49" s="133">
        <v>33690</v>
      </c>
      <c r="BN49" s="155">
        <v>34755</v>
      </c>
      <c r="BO49" s="151">
        <v>27739</v>
      </c>
      <c r="BP49" s="155">
        <v>26719</v>
      </c>
      <c r="BQ49" s="151">
        <v>16337</v>
      </c>
      <c r="BR49" s="155">
        <v>46698</v>
      </c>
      <c r="BS49" s="155">
        <v>32174</v>
      </c>
      <c r="BT49" s="64">
        <v>81612</v>
      </c>
      <c r="BU49" s="64">
        <v>27349</v>
      </c>
      <c r="BV49" s="64">
        <v>69152</v>
      </c>
      <c r="BW49" s="64">
        <v>25954</v>
      </c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191">
        <f t="shared" si="28"/>
        <v>95106</v>
      </c>
      <c r="CI49" s="190">
        <f t="shared" si="10"/>
        <v>1923408</v>
      </c>
    </row>
    <row r="50" spans="1:87" x14ac:dyDescent="0.25">
      <c r="A50" s="37" t="s">
        <v>1350</v>
      </c>
      <c r="B50" s="37"/>
      <c r="C50" s="37"/>
      <c r="D50" s="37"/>
      <c r="E50" s="37">
        <v>787</v>
      </c>
      <c r="F50" s="37">
        <v>5720</v>
      </c>
      <c r="G50" s="37">
        <v>4290</v>
      </c>
      <c r="H50" s="37">
        <v>5328</v>
      </c>
      <c r="I50" s="37">
        <v>6817</v>
      </c>
      <c r="J50" s="37">
        <v>9478</v>
      </c>
      <c r="K50" s="37">
        <v>5474</v>
      </c>
      <c r="L50" s="37">
        <v>5534</v>
      </c>
      <c r="M50" s="37">
        <v>6017</v>
      </c>
      <c r="N50" s="37">
        <v>3649</v>
      </c>
      <c r="O50" s="37">
        <v>4354</v>
      </c>
      <c r="P50" s="47">
        <v>3322</v>
      </c>
      <c r="Q50" s="37">
        <v>6193</v>
      </c>
      <c r="R50" s="155">
        <v>8638</v>
      </c>
      <c r="S50" s="155">
        <v>5116</v>
      </c>
      <c r="T50" s="155">
        <v>5651</v>
      </c>
      <c r="U50" s="155">
        <v>6832</v>
      </c>
      <c r="V50" s="155">
        <v>15001</v>
      </c>
      <c r="W50" s="155">
        <v>25033</v>
      </c>
      <c r="X50" s="155">
        <v>34277</v>
      </c>
      <c r="Y50" s="155">
        <v>32847</v>
      </c>
      <c r="Z50" s="155">
        <v>51175</v>
      </c>
      <c r="AA50" s="155">
        <v>16151</v>
      </c>
      <c r="AB50" s="155">
        <v>11735</v>
      </c>
      <c r="AC50" s="155">
        <v>22713</v>
      </c>
      <c r="AD50" s="155">
        <v>13873</v>
      </c>
      <c r="AE50" s="155">
        <v>28329</v>
      </c>
      <c r="AF50" s="417">
        <v>31046</v>
      </c>
      <c r="AG50" s="133">
        <v>26679</v>
      </c>
      <c r="AH50" s="133">
        <v>39366</v>
      </c>
      <c r="AI50" s="133">
        <v>52232</v>
      </c>
      <c r="AJ50" s="133">
        <v>33760</v>
      </c>
      <c r="AK50" s="133">
        <v>24639</v>
      </c>
      <c r="AL50" s="133">
        <v>9539</v>
      </c>
      <c r="AM50" s="133">
        <v>8454</v>
      </c>
      <c r="AN50" s="133">
        <v>9212</v>
      </c>
      <c r="AO50" s="133">
        <v>9212</v>
      </c>
      <c r="AP50" s="133">
        <v>55090</v>
      </c>
      <c r="AQ50" s="133">
        <v>11166</v>
      </c>
      <c r="AR50" s="133">
        <v>17177</v>
      </c>
      <c r="AS50" s="133">
        <v>16877</v>
      </c>
      <c r="AT50" s="133">
        <v>7129</v>
      </c>
      <c r="AU50" s="133">
        <v>11526</v>
      </c>
      <c r="AV50" s="133">
        <v>12169</v>
      </c>
      <c r="AW50" s="133">
        <v>12778</v>
      </c>
      <c r="AX50" s="47">
        <v>10681</v>
      </c>
      <c r="AY50" s="133">
        <v>9986</v>
      </c>
      <c r="AZ50" s="133">
        <v>13274</v>
      </c>
      <c r="BA50" s="133">
        <v>15084</v>
      </c>
      <c r="BB50" s="155">
        <v>65422</v>
      </c>
      <c r="BC50" s="133">
        <v>19701</v>
      </c>
      <c r="BD50" s="155">
        <v>70382</v>
      </c>
      <c r="BE50" s="155">
        <v>25404</v>
      </c>
      <c r="BF50" s="155">
        <v>12792</v>
      </c>
      <c r="BG50" s="155">
        <v>16570</v>
      </c>
      <c r="BH50" s="155">
        <v>21815</v>
      </c>
      <c r="BI50" s="155">
        <v>66026</v>
      </c>
      <c r="BJ50" s="47">
        <v>32101</v>
      </c>
      <c r="BK50" s="133">
        <v>16496</v>
      </c>
      <c r="BL50" s="155">
        <v>16674</v>
      </c>
      <c r="BM50" s="133">
        <v>53815</v>
      </c>
      <c r="BN50" s="155">
        <v>62026</v>
      </c>
      <c r="BO50" s="155">
        <v>53154</v>
      </c>
      <c r="BP50" s="155">
        <v>89192</v>
      </c>
      <c r="BQ50" s="155">
        <v>33632</v>
      </c>
      <c r="BR50" s="155">
        <v>22814</v>
      </c>
      <c r="BS50" s="155">
        <v>17271</v>
      </c>
      <c r="BT50" s="64">
        <v>30056</v>
      </c>
      <c r="BU50" s="64">
        <v>24872</v>
      </c>
      <c r="BV50" s="64">
        <v>20401</v>
      </c>
      <c r="BW50" s="64">
        <v>49882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191">
        <f t="shared" si="28"/>
        <v>70283</v>
      </c>
      <c r="CI50" s="190">
        <f t="shared" si="10"/>
        <v>1601908</v>
      </c>
    </row>
    <row r="51" spans="1:87" x14ac:dyDescent="0.25">
      <c r="A51" s="37" t="s">
        <v>1349</v>
      </c>
      <c r="B51" s="37"/>
      <c r="C51" s="37"/>
      <c r="D51" s="37"/>
      <c r="E51" s="37">
        <v>11</v>
      </c>
      <c r="F51" s="37">
        <v>2159</v>
      </c>
      <c r="G51" s="37">
        <v>4046</v>
      </c>
      <c r="H51" s="37">
        <v>3886</v>
      </c>
      <c r="I51" s="37">
        <v>2505</v>
      </c>
      <c r="J51" s="37">
        <v>5864</v>
      </c>
      <c r="K51" s="37">
        <v>3850</v>
      </c>
      <c r="L51" s="37">
        <v>6001</v>
      </c>
      <c r="M51" s="37">
        <v>4988</v>
      </c>
      <c r="N51" s="37">
        <v>3751</v>
      </c>
      <c r="O51" s="37">
        <v>4040</v>
      </c>
      <c r="P51" s="47">
        <v>2339</v>
      </c>
      <c r="Q51" s="37">
        <v>1425</v>
      </c>
      <c r="R51" s="155">
        <v>8225</v>
      </c>
      <c r="S51" s="155">
        <v>25735</v>
      </c>
      <c r="T51" s="155">
        <v>10622</v>
      </c>
      <c r="U51" s="155">
        <v>20620</v>
      </c>
      <c r="V51" s="155">
        <v>2856</v>
      </c>
      <c r="W51" s="155">
        <v>14758</v>
      </c>
      <c r="X51" s="155">
        <v>10501</v>
      </c>
      <c r="Y51" s="155">
        <v>6511</v>
      </c>
      <c r="Z51" s="155">
        <v>2348</v>
      </c>
      <c r="AA51" s="155">
        <v>4012</v>
      </c>
      <c r="AB51" s="155">
        <v>3153</v>
      </c>
      <c r="AC51" s="155">
        <v>2735</v>
      </c>
      <c r="AD51" s="155">
        <v>1743</v>
      </c>
      <c r="AE51" s="155">
        <v>3207</v>
      </c>
      <c r="AF51" s="417">
        <v>6164</v>
      </c>
      <c r="AG51" s="133">
        <v>19570</v>
      </c>
      <c r="AH51" s="133">
        <v>8605</v>
      </c>
      <c r="AI51" s="133">
        <v>5369</v>
      </c>
      <c r="AJ51" s="133">
        <v>12303</v>
      </c>
      <c r="AK51" s="133">
        <v>6015</v>
      </c>
      <c r="AL51" s="133">
        <v>2564</v>
      </c>
      <c r="AM51" s="133">
        <v>10506</v>
      </c>
      <c r="AN51" s="133">
        <v>2988</v>
      </c>
      <c r="AO51" s="133">
        <v>2988</v>
      </c>
      <c r="AP51" s="133">
        <v>5095</v>
      </c>
      <c r="AQ51" s="133">
        <v>12682</v>
      </c>
      <c r="AR51" s="133">
        <v>1786</v>
      </c>
      <c r="AS51" s="133">
        <v>2594</v>
      </c>
      <c r="AT51" s="133">
        <v>9376</v>
      </c>
      <c r="AU51" s="133">
        <v>3525</v>
      </c>
      <c r="AV51" s="133">
        <v>5564</v>
      </c>
      <c r="AW51" s="133">
        <v>5666</v>
      </c>
      <c r="AX51" s="47">
        <v>3938</v>
      </c>
      <c r="AY51" s="133">
        <v>907</v>
      </c>
      <c r="AZ51" s="133">
        <v>2608</v>
      </c>
      <c r="BA51" s="133">
        <v>1507</v>
      </c>
      <c r="BB51" s="155">
        <v>25657</v>
      </c>
      <c r="BC51" s="133">
        <v>6824</v>
      </c>
      <c r="BD51" s="155">
        <v>5092</v>
      </c>
      <c r="BE51" s="155">
        <v>1913</v>
      </c>
      <c r="BF51" s="155">
        <v>4060</v>
      </c>
      <c r="BG51" s="155">
        <v>4097</v>
      </c>
      <c r="BH51" s="155">
        <v>7478</v>
      </c>
      <c r="BI51" s="155">
        <v>10716</v>
      </c>
      <c r="BJ51" s="47">
        <v>9370</v>
      </c>
      <c r="BK51" s="133">
        <v>83391</v>
      </c>
      <c r="BL51" s="155">
        <v>6643</v>
      </c>
      <c r="BM51" s="133">
        <v>3905</v>
      </c>
      <c r="BN51" s="155">
        <v>11185</v>
      </c>
      <c r="BO51" s="155">
        <v>23779</v>
      </c>
      <c r="BP51" s="155">
        <v>24711</v>
      </c>
      <c r="BQ51" s="151">
        <v>72664</v>
      </c>
      <c r="BR51" s="155">
        <v>37064</v>
      </c>
      <c r="BS51" s="155">
        <v>72512</v>
      </c>
      <c r="BT51" s="64">
        <v>97358</v>
      </c>
      <c r="BU51" s="64">
        <v>68383</v>
      </c>
      <c r="BV51" s="64">
        <v>61270</v>
      </c>
      <c r="BW51" s="64">
        <v>36487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191">
        <f t="shared" si="28"/>
        <v>97757</v>
      </c>
      <c r="CI51" s="190">
        <f t="shared" si="10"/>
        <v>968770</v>
      </c>
    </row>
    <row r="52" spans="1:87" x14ac:dyDescent="0.25">
      <c r="A52" s="37" t="s">
        <v>1379</v>
      </c>
      <c r="B52" s="37"/>
      <c r="C52" s="37"/>
      <c r="D52" s="37"/>
      <c r="E52" s="37"/>
      <c r="F52" s="37"/>
      <c r="G52" s="37"/>
      <c r="H52" s="37"/>
      <c r="I52" s="37">
        <v>5240</v>
      </c>
      <c r="J52" s="37">
        <v>11958</v>
      </c>
      <c r="K52" s="37">
        <v>6188</v>
      </c>
      <c r="L52" s="37">
        <v>4613</v>
      </c>
      <c r="M52" s="37">
        <v>8049</v>
      </c>
      <c r="N52" s="37">
        <v>8748</v>
      </c>
      <c r="O52" s="37">
        <v>7809</v>
      </c>
      <c r="P52" s="47">
        <v>6406</v>
      </c>
      <c r="Q52" s="37">
        <v>6549</v>
      </c>
      <c r="R52" s="155">
        <v>8071</v>
      </c>
      <c r="S52" s="155">
        <v>7883</v>
      </c>
      <c r="T52" s="155">
        <v>9623</v>
      </c>
      <c r="U52" s="155">
        <v>6992</v>
      </c>
      <c r="V52" s="155">
        <v>4818</v>
      </c>
      <c r="W52" s="155">
        <v>6670</v>
      </c>
      <c r="X52" s="155">
        <v>11303</v>
      </c>
      <c r="Y52" s="155">
        <v>8084</v>
      </c>
      <c r="Z52" s="155">
        <v>7971</v>
      </c>
      <c r="AA52" s="155">
        <v>4442</v>
      </c>
      <c r="AB52" s="155">
        <v>14733</v>
      </c>
      <c r="AC52" s="155">
        <v>6148</v>
      </c>
      <c r="AD52" s="155">
        <v>10595</v>
      </c>
      <c r="AE52" s="155">
        <v>11361</v>
      </c>
      <c r="AF52" s="417">
        <v>6787</v>
      </c>
      <c r="AG52" s="133">
        <v>7759</v>
      </c>
      <c r="AH52" s="133">
        <v>5998</v>
      </c>
      <c r="AI52" s="133">
        <v>3208</v>
      </c>
      <c r="AJ52" s="133">
        <v>6241</v>
      </c>
      <c r="AK52" s="133">
        <v>7382</v>
      </c>
      <c r="AL52" s="133">
        <v>2860</v>
      </c>
      <c r="AM52" s="133">
        <v>6018</v>
      </c>
      <c r="AN52" s="133">
        <v>4621</v>
      </c>
      <c r="AO52" s="133">
        <v>4621</v>
      </c>
      <c r="AP52" s="133">
        <v>22863</v>
      </c>
      <c r="AQ52" s="133">
        <v>5932</v>
      </c>
      <c r="AR52" s="133">
        <v>4196</v>
      </c>
      <c r="AS52" s="133">
        <v>3238</v>
      </c>
      <c r="AT52" s="133">
        <v>5175</v>
      </c>
      <c r="AU52" s="133">
        <v>4671</v>
      </c>
      <c r="AV52" s="133">
        <v>2466</v>
      </c>
      <c r="AW52" s="133">
        <v>2230</v>
      </c>
      <c r="AX52" s="47">
        <v>4405</v>
      </c>
      <c r="AY52" s="133">
        <v>2798</v>
      </c>
      <c r="AZ52" s="133">
        <v>7896</v>
      </c>
      <c r="BA52" s="133">
        <v>15353</v>
      </c>
      <c r="BB52" s="155">
        <v>41092</v>
      </c>
      <c r="BC52" s="133">
        <v>15871</v>
      </c>
      <c r="BD52" s="155">
        <v>35032</v>
      </c>
      <c r="BE52" s="155">
        <v>9454</v>
      </c>
      <c r="BF52" s="155">
        <v>55558</v>
      </c>
      <c r="BG52" s="155">
        <v>5361</v>
      </c>
      <c r="BH52" s="155">
        <v>7419</v>
      </c>
      <c r="BI52" s="155">
        <v>6029</v>
      </c>
      <c r="BJ52" s="417">
        <v>10345</v>
      </c>
      <c r="BK52" s="133">
        <v>6084</v>
      </c>
      <c r="BL52" s="151">
        <v>68854</v>
      </c>
      <c r="BM52" s="133">
        <v>12307</v>
      </c>
      <c r="BN52" s="155">
        <v>22593</v>
      </c>
      <c r="BO52" s="155">
        <v>5907</v>
      </c>
      <c r="BP52" s="155">
        <v>6244</v>
      </c>
      <c r="BQ52" s="151">
        <v>10909</v>
      </c>
      <c r="BR52" s="155">
        <v>7255</v>
      </c>
      <c r="BS52" s="155">
        <v>9509</v>
      </c>
      <c r="BT52" s="64">
        <v>35500</v>
      </c>
      <c r="BU52" s="64">
        <v>22122</v>
      </c>
      <c r="BV52" s="64">
        <v>23016</v>
      </c>
      <c r="BW52" s="64">
        <v>24287</v>
      </c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191">
        <f t="shared" si="28"/>
        <v>47303</v>
      </c>
      <c r="CI52" s="190">
        <f t="shared" si="10"/>
        <v>761720</v>
      </c>
    </row>
    <row r="53" spans="1:87" x14ac:dyDescent="0.25">
      <c r="A53" s="37" t="s">
        <v>1084</v>
      </c>
      <c r="B53" s="37">
        <v>2644</v>
      </c>
      <c r="C53" s="37">
        <v>3234</v>
      </c>
      <c r="D53" s="37">
        <v>2934</v>
      </c>
      <c r="E53" s="37">
        <v>5218</v>
      </c>
      <c r="F53" s="37">
        <v>5062</v>
      </c>
      <c r="G53" s="37">
        <v>3817</v>
      </c>
      <c r="H53" s="37">
        <v>5966</v>
      </c>
      <c r="I53" s="37">
        <v>373</v>
      </c>
      <c r="J53" s="37">
        <v>4626</v>
      </c>
      <c r="K53" s="37">
        <v>4606</v>
      </c>
      <c r="L53" s="37">
        <v>3981</v>
      </c>
      <c r="M53" s="37">
        <v>4829</v>
      </c>
      <c r="N53" s="37">
        <v>8778</v>
      </c>
      <c r="O53" s="37">
        <v>8866</v>
      </c>
      <c r="P53" s="47">
        <v>5363</v>
      </c>
      <c r="Q53" s="37">
        <v>10712</v>
      </c>
      <c r="R53" s="151">
        <v>7808</v>
      </c>
      <c r="S53" s="151">
        <v>4308</v>
      </c>
      <c r="T53" s="151">
        <v>5766</v>
      </c>
      <c r="U53" s="151">
        <v>4758</v>
      </c>
      <c r="V53" s="151">
        <v>13398</v>
      </c>
      <c r="W53" s="151">
        <v>21646</v>
      </c>
      <c r="X53" s="151">
        <v>5201</v>
      </c>
      <c r="Y53" s="151">
        <v>4364</v>
      </c>
      <c r="Z53" s="151">
        <v>5391</v>
      </c>
      <c r="AA53" s="151">
        <v>6177</v>
      </c>
      <c r="AB53" s="151">
        <v>9667</v>
      </c>
      <c r="AC53" s="151">
        <v>5712</v>
      </c>
      <c r="AD53" s="151">
        <v>4210</v>
      </c>
      <c r="AE53" s="151">
        <v>11439</v>
      </c>
      <c r="AF53" s="418">
        <v>12163</v>
      </c>
      <c r="AG53" s="133">
        <v>13396</v>
      </c>
      <c r="AH53" s="133">
        <v>66218</v>
      </c>
      <c r="AI53" s="133">
        <v>10189</v>
      </c>
      <c r="AJ53" s="133">
        <v>11959</v>
      </c>
      <c r="AK53" s="47">
        <v>25499</v>
      </c>
      <c r="AL53" s="133">
        <v>5771</v>
      </c>
      <c r="AM53" s="47">
        <v>19102</v>
      </c>
      <c r="AN53" s="47">
        <v>8810</v>
      </c>
      <c r="AO53" s="47">
        <v>8810</v>
      </c>
      <c r="AP53" s="47">
        <v>17253</v>
      </c>
      <c r="AQ53" s="47">
        <v>12051</v>
      </c>
      <c r="AR53" s="47">
        <v>8886</v>
      </c>
      <c r="AS53" s="47">
        <v>14329</v>
      </c>
      <c r="AT53" s="47">
        <v>15387</v>
      </c>
      <c r="AU53" s="47">
        <v>16657</v>
      </c>
      <c r="AV53" s="47">
        <v>14865</v>
      </c>
      <c r="AW53" s="47">
        <v>49150</v>
      </c>
      <c r="AX53" s="47">
        <v>13926</v>
      </c>
      <c r="AY53" s="47">
        <v>10107</v>
      </c>
      <c r="AZ53" s="133">
        <v>19908</v>
      </c>
      <c r="BA53" s="47">
        <v>10873</v>
      </c>
      <c r="BB53" s="151">
        <v>8642</v>
      </c>
      <c r="BC53" s="47">
        <v>8237</v>
      </c>
      <c r="BD53" s="151">
        <v>6020</v>
      </c>
      <c r="BE53" s="151">
        <v>12728</v>
      </c>
      <c r="BF53" s="151">
        <v>5425</v>
      </c>
      <c r="BG53" s="151">
        <v>11394</v>
      </c>
      <c r="BH53" s="155">
        <v>7801</v>
      </c>
      <c r="BI53" s="155">
        <v>293914</v>
      </c>
      <c r="BJ53" s="47">
        <v>17759</v>
      </c>
      <c r="BK53" s="47">
        <v>23226</v>
      </c>
      <c r="BL53" s="155">
        <v>12443</v>
      </c>
      <c r="BM53" s="47">
        <v>6431</v>
      </c>
      <c r="BN53" s="151">
        <v>5627</v>
      </c>
      <c r="BO53" s="151">
        <v>16524</v>
      </c>
      <c r="BP53" s="151">
        <v>7962</v>
      </c>
      <c r="BQ53" s="151">
        <v>7642</v>
      </c>
      <c r="BR53" s="151">
        <v>10195</v>
      </c>
      <c r="BS53" s="151">
        <v>3628</v>
      </c>
      <c r="BT53" s="64">
        <v>21309</v>
      </c>
      <c r="BU53" s="64">
        <v>10940</v>
      </c>
      <c r="BV53" s="64">
        <v>16221</v>
      </c>
      <c r="BW53" s="64">
        <v>12463</v>
      </c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191">
        <f t="shared" si="28"/>
        <v>28684</v>
      </c>
      <c r="CI53" s="190">
        <f t="shared" si="10"/>
        <v>1102694</v>
      </c>
    </row>
  </sheetData>
  <phoneticPr fontId="64" type="noConversion"/>
  <pageMargins left="0.7" right="0.7" top="0.75" bottom="0.75" header="0.3" footer="0.3"/>
  <ignoredErrors>
    <ignoredError sqref="CH40" formulaRange="1"/>
  </ignoredError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V26"/>
  <sheetViews>
    <sheetView zoomScale="80" zoomScaleNormal="80" zoomScalePageLayoutView="80" workbookViewId="0">
      <pane xSplit="1" topLeftCell="AS1" activePane="topRight" state="frozen"/>
      <selection pane="topRight" activeCell="BK5" sqref="BK5"/>
    </sheetView>
  </sheetViews>
  <sheetFormatPr defaultColWidth="8.85546875" defaultRowHeight="15" x14ac:dyDescent="0.25"/>
  <cols>
    <col min="1" max="1" width="25.28515625" customWidth="1"/>
    <col min="2" max="2" width="11" customWidth="1"/>
    <col min="4" max="4" width="10.42578125" customWidth="1"/>
    <col min="5" max="5" width="11.140625" customWidth="1"/>
    <col min="6" max="6" width="9.7109375" customWidth="1"/>
    <col min="7" max="8" width="9.28515625" bestFit="1" customWidth="1"/>
    <col min="9" max="11" width="10.140625" bestFit="1" customWidth="1"/>
    <col min="14" max="14" width="8.85546875" style="108"/>
    <col min="29" max="35" width="8.85546875" style="108"/>
    <col min="41" max="41" width="8.42578125" bestFit="1" customWidth="1"/>
    <col min="42" max="42" width="9.7109375" customWidth="1"/>
    <col min="43" max="43" width="10.7109375" bestFit="1" customWidth="1"/>
  </cols>
  <sheetData>
    <row r="1" spans="1:74" s="90" customFormat="1" ht="20.25" thickBot="1" x14ac:dyDescent="0.35">
      <c r="A1" s="324" t="s">
        <v>1188</v>
      </c>
      <c r="B1" s="91"/>
      <c r="C1" s="91"/>
      <c r="D1" s="91"/>
      <c r="E1" s="91"/>
      <c r="F1" s="97" t="s">
        <v>1437</v>
      </c>
      <c r="G1" s="91"/>
      <c r="H1" s="91"/>
      <c r="I1" s="91"/>
      <c r="J1" s="91"/>
      <c r="K1" s="91"/>
      <c r="L1" s="91"/>
      <c r="M1" s="91"/>
      <c r="N1" s="140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C1" s="108"/>
      <c r="AD1" s="108"/>
      <c r="AE1" s="108"/>
      <c r="AF1" s="108"/>
      <c r="AG1" s="108"/>
      <c r="AH1" s="108"/>
      <c r="AI1" s="108"/>
    </row>
    <row r="2" spans="1:74" s="90" customFormat="1" ht="15.75" thickTop="1" x14ac:dyDescent="0.25">
      <c r="B2" s="95" t="s">
        <v>1325</v>
      </c>
      <c r="C2" s="93" t="s">
        <v>1326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54" t="s">
        <v>1245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199" t="s">
        <v>1137</v>
      </c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330" t="s">
        <v>1189</v>
      </c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54" t="s">
        <v>620</v>
      </c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199" t="s">
        <v>196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</row>
    <row r="3" spans="1:74" s="90" customFormat="1" x14ac:dyDescent="0.25">
      <c r="B3" s="70" t="s">
        <v>1460</v>
      </c>
      <c r="C3" s="73" t="s">
        <v>1203</v>
      </c>
      <c r="D3" s="73" t="s">
        <v>1453</v>
      </c>
      <c r="E3" s="73" t="s">
        <v>1452</v>
      </c>
      <c r="F3" s="73" t="s">
        <v>1451</v>
      </c>
      <c r="G3" s="73" t="s">
        <v>1450</v>
      </c>
      <c r="H3" s="73" t="s">
        <v>1448</v>
      </c>
      <c r="I3" s="73" t="s">
        <v>1199</v>
      </c>
      <c r="J3" s="73" t="s">
        <v>1343</v>
      </c>
      <c r="K3" s="73" t="s">
        <v>1347</v>
      </c>
      <c r="L3" s="73" t="s">
        <v>1346</v>
      </c>
      <c r="M3" s="73" t="s">
        <v>1345</v>
      </c>
      <c r="N3" s="73" t="s">
        <v>1460</v>
      </c>
      <c r="O3" s="141" t="s">
        <v>1203</v>
      </c>
      <c r="P3" s="141" t="s">
        <v>1453</v>
      </c>
      <c r="Q3" s="141" t="s">
        <v>1452</v>
      </c>
      <c r="R3" s="141" t="s">
        <v>1451</v>
      </c>
      <c r="S3" s="141" t="s">
        <v>1450</v>
      </c>
      <c r="T3" s="141" t="s">
        <v>1448</v>
      </c>
      <c r="U3" s="141" t="s">
        <v>1199</v>
      </c>
      <c r="V3" s="141" t="s">
        <v>1343</v>
      </c>
      <c r="W3" s="141" t="s">
        <v>1347</v>
      </c>
      <c r="X3" s="141" t="s">
        <v>1346</v>
      </c>
      <c r="Y3" s="141" t="s">
        <v>1345</v>
      </c>
      <c r="Z3" s="141" t="s">
        <v>1460</v>
      </c>
      <c r="AA3" s="201" t="s">
        <v>1203</v>
      </c>
      <c r="AB3" s="201" t="s">
        <v>1453</v>
      </c>
      <c r="AC3" s="201" t="s">
        <v>1452</v>
      </c>
      <c r="AD3" s="201" t="s">
        <v>1451</v>
      </c>
      <c r="AE3" s="201" t="s">
        <v>1450</v>
      </c>
      <c r="AF3" s="201" t="s">
        <v>1448</v>
      </c>
      <c r="AG3" s="201" t="s">
        <v>1199</v>
      </c>
      <c r="AH3" s="201" t="s">
        <v>1343</v>
      </c>
      <c r="AI3" s="201" t="s">
        <v>1347</v>
      </c>
      <c r="AJ3" s="201" t="s">
        <v>1346</v>
      </c>
      <c r="AK3" s="201" t="s">
        <v>1345</v>
      </c>
      <c r="AL3" s="201" t="s">
        <v>1460</v>
      </c>
      <c r="AM3" s="331" t="s">
        <v>1203</v>
      </c>
      <c r="AN3" s="331" t="s">
        <v>1453</v>
      </c>
      <c r="AO3" s="331" t="s">
        <v>1452</v>
      </c>
      <c r="AP3" s="331" t="s">
        <v>1451</v>
      </c>
      <c r="AQ3" s="331" t="s">
        <v>1450</v>
      </c>
      <c r="AR3" s="331" t="s">
        <v>1448</v>
      </c>
      <c r="AS3" s="331" t="s">
        <v>1199</v>
      </c>
      <c r="AT3" s="331" t="s">
        <v>1343</v>
      </c>
      <c r="AU3" s="331" t="s">
        <v>1347</v>
      </c>
      <c r="AV3" s="331" t="s">
        <v>1346</v>
      </c>
      <c r="AW3" s="331" t="s">
        <v>1345</v>
      </c>
      <c r="AX3" s="331" t="s">
        <v>1460</v>
      </c>
      <c r="AY3" s="141" t="s">
        <v>1203</v>
      </c>
      <c r="AZ3" s="141" t="s">
        <v>1453</v>
      </c>
      <c r="BA3" s="141" t="s">
        <v>1452</v>
      </c>
      <c r="BB3" s="141" t="s">
        <v>1451</v>
      </c>
      <c r="BC3" s="141" t="s">
        <v>1450</v>
      </c>
      <c r="BD3" s="141" t="s">
        <v>1448</v>
      </c>
      <c r="BE3" s="141" t="s">
        <v>1199</v>
      </c>
      <c r="BF3" s="141" t="s">
        <v>1343</v>
      </c>
      <c r="BG3" s="141" t="s">
        <v>1347</v>
      </c>
      <c r="BH3" s="141" t="s">
        <v>1346</v>
      </c>
      <c r="BI3" s="141" t="s">
        <v>1345</v>
      </c>
      <c r="BJ3" s="141" t="s">
        <v>1460</v>
      </c>
      <c r="BK3" s="764" t="s">
        <v>1203</v>
      </c>
      <c r="BL3" s="764" t="s">
        <v>1453</v>
      </c>
      <c r="BM3" s="764" t="s">
        <v>1452</v>
      </c>
      <c r="BN3" s="764" t="s">
        <v>1451</v>
      </c>
      <c r="BO3" s="764" t="s">
        <v>1450</v>
      </c>
      <c r="BP3" s="764" t="s">
        <v>1448</v>
      </c>
      <c r="BQ3" s="764" t="s">
        <v>1199</v>
      </c>
      <c r="BR3" s="764" t="s">
        <v>1343</v>
      </c>
      <c r="BS3" s="764" t="s">
        <v>1347</v>
      </c>
      <c r="BT3" s="764" t="s">
        <v>1346</v>
      </c>
      <c r="BU3" s="764" t="s">
        <v>1345</v>
      </c>
      <c r="BV3" s="764" t="s">
        <v>1460</v>
      </c>
    </row>
    <row r="4" spans="1:74" s="90" customFormat="1" x14ac:dyDescent="0.25">
      <c r="A4" s="37" t="s">
        <v>1323</v>
      </c>
      <c r="B4" s="47">
        <v>26208</v>
      </c>
      <c r="C4" s="47">
        <v>16873</v>
      </c>
      <c r="D4" s="47">
        <v>59996</v>
      </c>
      <c r="E4" s="47">
        <v>4204</v>
      </c>
      <c r="F4" s="47">
        <v>9987</v>
      </c>
      <c r="G4" s="47">
        <v>10425</v>
      </c>
      <c r="H4" s="47">
        <v>34603</v>
      </c>
      <c r="I4" s="47">
        <v>11990</v>
      </c>
      <c r="J4" s="47">
        <v>10019</v>
      </c>
      <c r="K4" s="47">
        <v>8448</v>
      </c>
      <c r="L4" s="47">
        <v>8146</v>
      </c>
      <c r="M4" s="47">
        <v>6917</v>
      </c>
      <c r="N4" s="47">
        <v>18231</v>
      </c>
      <c r="O4" s="47">
        <v>13906</v>
      </c>
      <c r="P4" s="47">
        <v>11532</v>
      </c>
      <c r="Q4" s="47">
        <v>10412</v>
      </c>
      <c r="R4" s="47">
        <v>15334</v>
      </c>
      <c r="S4" s="47">
        <v>8315</v>
      </c>
      <c r="T4" s="47">
        <v>6733</v>
      </c>
      <c r="U4" s="47">
        <v>5607</v>
      </c>
      <c r="V4" s="47">
        <v>4263</v>
      </c>
      <c r="W4" s="47">
        <v>3866</v>
      </c>
      <c r="X4" s="47">
        <v>4713</v>
      </c>
      <c r="Y4" s="47">
        <v>9307</v>
      </c>
      <c r="Z4" s="47">
        <v>4132</v>
      </c>
      <c r="AA4" s="47">
        <v>6192</v>
      </c>
      <c r="AB4" s="47">
        <v>9702</v>
      </c>
      <c r="AC4" s="47">
        <v>13195</v>
      </c>
      <c r="AD4" s="294">
        <v>13195</v>
      </c>
      <c r="AE4" s="47">
        <v>19241</v>
      </c>
      <c r="AF4" s="47">
        <v>16494</v>
      </c>
      <c r="AG4" s="47">
        <v>5331</v>
      </c>
      <c r="AH4" s="47">
        <v>3629</v>
      </c>
      <c r="AI4" s="47">
        <v>2907</v>
      </c>
      <c r="AJ4" s="47">
        <v>2776</v>
      </c>
      <c r="AK4" s="47">
        <v>3062</v>
      </c>
      <c r="AL4" s="47">
        <v>11763</v>
      </c>
      <c r="AM4" s="343">
        <v>12773</v>
      </c>
      <c r="AN4" s="343">
        <v>9736</v>
      </c>
      <c r="AO4" s="343">
        <v>3246</v>
      </c>
      <c r="AP4" s="343">
        <v>3923</v>
      </c>
      <c r="AQ4" s="343">
        <v>3077</v>
      </c>
      <c r="AR4" s="343">
        <v>8006</v>
      </c>
      <c r="AS4" s="343">
        <v>2769</v>
      </c>
      <c r="AT4" s="343">
        <v>2391</v>
      </c>
      <c r="AU4" s="343">
        <v>2296</v>
      </c>
      <c r="AV4" s="343">
        <v>1862</v>
      </c>
      <c r="AW4" s="343">
        <v>1801</v>
      </c>
      <c r="AX4" s="343">
        <v>1725</v>
      </c>
      <c r="AY4" s="343">
        <v>2202</v>
      </c>
      <c r="AZ4" s="343">
        <v>2163</v>
      </c>
      <c r="BA4" s="343">
        <v>1763</v>
      </c>
      <c r="BB4" s="343">
        <v>2260</v>
      </c>
      <c r="BC4" s="343">
        <v>1843</v>
      </c>
      <c r="BD4" s="343">
        <v>1396</v>
      </c>
      <c r="BE4" s="343">
        <v>1176</v>
      </c>
      <c r="BF4" s="343">
        <v>1361</v>
      </c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</row>
    <row r="5" spans="1:74" s="90" customFormat="1" x14ac:dyDescent="0.25">
      <c r="A5" s="59" t="s">
        <v>1462</v>
      </c>
      <c r="B5" s="72">
        <v>26208</v>
      </c>
      <c r="C5" s="72">
        <f t="shared" ref="C5:L5" si="0">SUM(B5,C4)</f>
        <v>43081</v>
      </c>
      <c r="D5" s="72">
        <f t="shared" si="0"/>
        <v>103077</v>
      </c>
      <c r="E5" s="72">
        <f t="shared" si="0"/>
        <v>107281</v>
      </c>
      <c r="F5" s="72">
        <f t="shared" si="0"/>
        <v>117268</v>
      </c>
      <c r="G5" s="72">
        <f t="shared" si="0"/>
        <v>127693</v>
      </c>
      <c r="H5" s="72">
        <f t="shared" si="0"/>
        <v>162296</v>
      </c>
      <c r="I5" s="72">
        <f t="shared" si="0"/>
        <v>174286</v>
      </c>
      <c r="J5" s="72">
        <f t="shared" si="0"/>
        <v>184305</v>
      </c>
      <c r="K5" s="72">
        <f t="shared" si="0"/>
        <v>192753</v>
      </c>
      <c r="L5" s="72">
        <f t="shared" si="0"/>
        <v>200899</v>
      </c>
      <c r="M5" s="72">
        <f>SUM(L5,M4)</f>
        <v>207816</v>
      </c>
      <c r="N5" s="72">
        <f>SUM(M5,N4)</f>
        <v>226047</v>
      </c>
      <c r="O5" s="72">
        <f t="shared" ref="O5:AX5" si="1">SUM(N5,O4)</f>
        <v>239953</v>
      </c>
      <c r="P5" s="72">
        <f t="shared" si="1"/>
        <v>251485</v>
      </c>
      <c r="Q5" s="72">
        <f t="shared" si="1"/>
        <v>261897</v>
      </c>
      <c r="R5" s="72">
        <f t="shared" si="1"/>
        <v>277231</v>
      </c>
      <c r="S5" s="72">
        <f t="shared" si="1"/>
        <v>285546</v>
      </c>
      <c r="T5" s="72">
        <f t="shared" si="1"/>
        <v>292279</v>
      </c>
      <c r="U5" s="72">
        <f t="shared" si="1"/>
        <v>297886</v>
      </c>
      <c r="V5" s="72">
        <f t="shared" si="1"/>
        <v>302149</v>
      </c>
      <c r="W5" s="72">
        <f t="shared" si="1"/>
        <v>306015</v>
      </c>
      <c r="X5" s="72">
        <f t="shared" si="1"/>
        <v>310728</v>
      </c>
      <c r="Y5" s="72">
        <f t="shared" si="1"/>
        <v>320035</v>
      </c>
      <c r="Z5" s="72">
        <f t="shared" si="1"/>
        <v>324167</v>
      </c>
      <c r="AA5" s="72">
        <f t="shared" si="1"/>
        <v>330359</v>
      </c>
      <c r="AB5" s="72">
        <f t="shared" si="1"/>
        <v>340061</v>
      </c>
      <c r="AC5" s="72">
        <f t="shared" si="1"/>
        <v>353256</v>
      </c>
      <c r="AD5" s="72">
        <f t="shared" si="1"/>
        <v>366451</v>
      </c>
      <c r="AE5" s="72">
        <f t="shared" si="1"/>
        <v>385692</v>
      </c>
      <c r="AF5" s="72">
        <f t="shared" si="1"/>
        <v>402186</v>
      </c>
      <c r="AG5" s="72">
        <f t="shared" si="1"/>
        <v>407517</v>
      </c>
      <c r="AH5" s="72">
        <f t="shared" si="1"/>
        <v>411146</v>
      </c>
      <c r="AI5" s="72">
        <f t="shared" si="1"/>
        <v>414053</v>
      </c>
      <c r="AJ5" s="72">
        <f t="shared" si="1"/>
        <v>416829</v>
      </c>
      <c r="AK5" s="72">
        <f t="shared" si="1"/>
        <v>419891</v>
      </c>
      <c r="AL5" s="72">
        <f t="shared" si="1"/>
        <v>431654</v>
      </c>
      <c r="AM5" s="345">
        <f t="shared" si="1"/>
        <v>444427</v>
      </c>
      <c r="AN5" s="345">
        <f t="shared" si="1"/>
        <v>454163</v>
      </c>
      <c r="AO5" s="345">
        <f t="shared" si="1"/>
        <v>457409</v>
      </c>
      <c r="AP5" s="345">
        <f t="shared" si="1"/>
        <v>461332</v>
      </c>
      <c r="AQ5" s="345">
        <f t="shared" si="1"/>
        <v>464409</v>
      </c>
      <c r="AR5" s="345">
        <f t="shared" si="1"/>
        <v>472415</v>
      </c>
      <c r="AS5" s="345">
        <f t="shared" si="1"/>
        <v>475184</v>
      </c>
      <c r="AT5" s="345">
        <f t="shared" si="1"/>
        <v>477575</v>
      </c>
      <c r="AU5" s="345">
        <f t="shared" si="1"/>
        <v>479871</v>
      </c>
      <c r="AV5" s="345">
        <f t="shared" si="1"/>
        <v>481733</v>
      </c>
      <c r="AW5" s="345">
        <f t="shared" si="1"/>
        <v>483534</v>
      </c>
      <c r="AX5" s="345">
        <f t="shared" si="1"/>
        <v>485259</v>
      </c>
      <c r="AY5" s="345">
        <f t="shared" ref="AY5" si="2">SUM(AX5,AY4)</f>
        <v>487461</v>
      </c>
      <c r="AZ5" s="345">
        <f t="shared" ref="AZ5" si="3">SUM(AY5,AZ4)</f>
        <v>489624</v>
      </c>
      <c r="BA5" s="345">
        <f t="shared" ref="BA5" si="4">SUM(AZ5,BA4)</f>
        <v>491387</v>
      </c>
      <c r="BB5" s="345">
        <f t="shared" ref="BB5" si="5">SUM(BA5,BB4)</f>
        <v>493647</v>
      </c>
      <c r="BC5" s="345">
        <f t="shared" ref="BC5" si="6">SUM(BB5,BC4)</f>
        <v>495490</v>
      </c>
      <c r="BD5" s="345">
        <f t="shared" ref="BD5" si="7">SUM(BC5,BD4)</f>
        <v>496886</v>
      </c>
      <c r="BE5" s="345">
        <f t="shared" ref="BE5" si="8">SUM(BD5,BE4)</f>
        <v>498062</v>
      </c>
      <c r="BF5" s="345">
        <f t="shared" ref="BF5" si="9">SUM(BE5,BF4)</f>
        <v>499423</v>
      </c>
      <c r="BG5" s="345">
        <f t="shared" ref="BG5" si="10">SUM(BF5,BG4)</f>
        <v>499423</v>
      </c>
      <c r="BH5" s="345">
        <f t="shared" ref="BH5" si="11">SUM(BG5,BH4)</f>
        <v>499423</v>
      </c>
      <c r="BI5" s="345">
        <f t="shared" ref="BI5" si="12">SUM(BH5,BI4)</f>
        <v>499423</v>
      </c>
      <c r="BJ5" s="345">
        <f t="shared" ref="BJ5" si="13">SUM(BI5,BJ4)</f>
        <v>499423</v>
      </c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</row>
    <row r="6" spans="1:74" s="90" customFormat="1" x14ac:dyDescent="0.25">
      <c r="N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20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20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20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20"/>
    </row>
    <row r="7" spans="1:74" ht="20.25" thickBot="1" x14ac:dyDescent="0.35">
      <c r="A7" s="804" t="s">
        <v>1207</v>
      </c>
      <c r="B7" s="804"/>
      <c r="C7" s="804"/>
      <c r="D7" s="804"/>
      <c r="E7" s="804"/>
      <c r="F7" s="97" t="s">
        <v>1239</v>
      </c>
      <c r="G7" s="67"/>
      <c r="H7" s="67"/>
      <c r="I7" s="67"/>
      <c r="J7" s="67"/>
      <c r="K7" s="67"/>
      <c r="L7" s="67"/>
      <c r="M7" s="67"/>
      <c r="N7" s="140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82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8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82"/>
      <c r="BK7" s="756"/>
      <c r="BL7" s="756"/>
      <c r="BM7" s="756"/>
      <c r="BN7" s="756"/>
      <c r="BO7" s="756"/>
      <c r="BP7" s="756"/>
      <c r="BQ7" s="756"/>
      <c r="BR7" s="756"/>
      <c r="BS7" s="756"/>
      <c r="BT7" s="756"/>
      <c r="BU7" s="756"/>
      <c r="BV7" s="82"/>
    </row>
    <row r="8" spans="1:74" s="75" customFormat="1" ht="15.75" thickTop="1" x14ac:dyDescent="0.25">
      <c r="B8" s="95" t="s">
        <v>1325</v>
      </c>
      <c r="C8" s="93" t="s">
        <v>1326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54" t="s">
        <v>1245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199" t="s">
        <v>1137</v>
      </c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308"/>
      <c r="AM8" s="330" t="s">
        <v>1189</v>
      </c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48"/>
      <c r="AY8" s="54" t="s">
        <v>620</v>
      </c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306"/>
      <c r="BK8" s="199" t="s">
        <v>196</v>
      </c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308"/>
    </row>
    <row r="9" spans="1:74" x14ac:dyDescent="0.25">
      <c r="A9" s="75"/>
      <c r="B9" s="70" t="s">
        <v>1460</v>
      </c>
      <c r="C9" s="73" t="s">
        <v>1203</v>
      </c>
      <c r="D9" s="73" t="s">
        <v>1453</v>
      </c>
      <c r="E9" s="73" t="s">
        <v>1452</v>
      </c>
      <c r="F9" s="73" t="s">
        <v>1451</v>
      </c>
      <c r="G9" s="73" t="s">
        <v>1450</v>
      </c>
      <c r="H9" s="73" t="s">
        <v>1448</v>
      </c>
      <c r="I9" s="73" t="s">
        <v>1199</v>
      </c>
      <c r="J9" s="73" t="s">
        <v>1343</v>
      </c>
      <c r="K9" s="73" t="s">
        <v>1347</v>
      </c>
      <c r="L9" s="73" t="s">
        <v>1346</v>
      </c>
      <c r="M9" s="73" t="s">
        <v>1345</v>
      </c>
      <c r="N9" s="73" t="s">
        <v>1460</v>
      </c>
      <c r="O9" s="141" t="s">
        <v>1203</v>
      </c>
      <c r="P9" s="141" t="s">
        <v>1453</v>
      </c>
      <c r="Q9" s="141" t="s">
        <v>1452</v>
      </c>
      <c r="R9" s="141" t="s">
        <v>1451</v>
      </c>
      <c r="S9" s="141" t="s">
        <v>1450</v>
      </c>
      <c r="T9" s="141" t="s">
        <v>1448</v>
      </c>
      <c r="U9" s="141" t="s">
        <v>1199</v>
      </c>
      <c r="V9" s="141" t="s">
        <v>1343</v>
      </c>
      <c r="W9" s="141" t="s">
        <v>1347</v>
      </c>
      <c r="X9" s="141" t="s">
        <v>1346</v>
      </c>
      <c r="Y9" s="141" t="s">
        <v>1345</v>
      </c>
      <c r="Z9" s="141" t="s">
        <v>1460</v>
      </c>
      <c r="AA9" s="201" t="s">
        <v>1203</v>
      </c>
      <c r="AB9" s="201" t="s">
        <v>1453</v>
      </c>
      <c r="AC9" s="201" t="s">
        <v>1452</v>
      </c>
      <c r="AD9" s="201" t="s">
        <v>1451</v>
      </c>
      <c r="AE9" s="201" t="s">
        <v>1450</v>
      </c>
      <c r="AF9" s="201" t="s">
        <v>1448</v>
      </c>
      <c r="AG9" s="201" t="s">
        <v>1199</v>
      </c>
      <c r="AH9" s="201" t="s">
        <v>1343</v>
      </c>
      <c r="AI9" s="201" t="s">
        <v>1347</v>
      </c>
      <c r="AJ9" s="201" t="s">
        <v>1346</v>
      </c>
      <c r="AK9" s="201" t="s">
        <v>1345</v>
      </c>
      <c r="AL9" s="311" t="s">
        <v>1460</v>
      </c>
      <c r="AM9" s="331" t="s">
        <v>1203</v>
      </c>
      <c r="AN9" s="331" t="s">
        <v>1453</v>
      </c>
      <c r="AO9" s="331" t="s">
        <v>1452</v>
      </c>
      <c r="AP9" s="331" t="s">
        <v>1451</v>
      </c>
      <c r="AQ9" s="331" t="s">
        <v>1450</v>
      </c>
      <c r="AR9" s="331" t="s">
        <v>1448</v>
      </c>
      <c r="AS9" s="331" t="s">
        <v>1199</v>
      </c>
      <c r="AT9" s="331" t="s">
        <v>1343</v>
      </c>
      <c r="AU9" s="331" t="s">
        <v>1347</v>
      </c>
      <c r="AV9" s="331" t="s">
        <v>1346</v>
      </c>
      <c r="AW9" s="331" t="s">
        <v>1345</v>
      </c>
      <c r="AX9" s="333" t="s">
        <v>1460</v>
      </c>
      <c r="AY9" s="141" t="s">
        <v>1203</v>
      </c>
      <c r="AZ9" s="141" t="s">
        <v>1453</v>
      </c>
      <c r="BA9" s="141" t="s">
        <v>1452</v>
      </c>
      <c r="BB9" s="141" t="s">
        <v>1451</v>
      </c>
      <c r="BC9" s="141" t="s">
        <v>1450</v>
      </c>
      <c r="BD9" s="141" t="s">
        <v>1448</v>
      </c>
      <c r="BE9" s="141" t="s">
        <v>1199</v>
      </c>
      <c r="BF9" s="141" t="s">
        <v>1343</v>
      </c>
      <c r="BG9" s="141" t="s">
        <v>1347</v>
      </c>
      <c r="BH9" s="141" t="s">
        <v>1346</v>
      </c>
      <c r="BI9" s="141" t="s">
        <v>1345</v>
      </c>
      <c r="BJ9" s="310" t="s">
        <v>1460</v>
      </c>
      <c r="BK9" s="764" t="s">
        <v>1203</v>
      </c>
      <c r="BL9" s="764" t="s">
        <v>1453</v>
      </c>
      <c r="BM9" s="764" t="s">
        <v>1452</v>
      </c>
      <c r="BN9" s="764" t="s">
        <v>1451</v>
      </c>
      <c r="BO9" s="764" t="s">
        <v>1450</v>
      </c>
      <c r="BP9" s="764" t="s">
        <v>1448</v>
      </c>
      <c r="BQ9" s="764" t="s">
        <v>1199</v>
      </c>
      <c r="BR9" s="764" t="s">
        <v>1343</v>
      </c>
      <c r="BS9" s="764" t="s">
        <v>1347</v>
      </c>
      <c r="BT9" s="764" t="s">
        <v>1346</v>
      </c>
      <c r="BU9" s="764" t="s">
        <v>1345</v>
      </c>
      <c r="BV9" s="766" t="s">
        <v>1460</v>
      </c>
    </row>
    <row r="10" spans="1:74" x14ac:dyDescent="0.25">
      <c r="A10" s="37" t="s">
        <v>1323</v>
      </c>
      <c r="B10" s="47">
        <v>5111</v>
      </c>
      <c r="C10" s="47">
        <v>23403</v>
      </c>
      <c r="D10" s="47">
        <v>40823</v>
      </c>
      <c r="E10" s="47">
        <v>4339</v>
      </c>
      <c r="F10" s="47">
        <v>2592</v>
      </c>
      <c r="G10" s="47">
        <v>6922</v>
      </c>
      <c r="H10" s="47">
        <v>10395</v>
      </c>
      <c r="I10" s="47">
        <v>6499</v>
      </c>
      <c r="J10" s="47">
        <v>5471</v>
      </c>
      <c r="K10" s="47">
        <v>6008</v>
      </c>
      <c r="L10" s="47">
        <v>6519</v>
      </c>
      <c r="M10" s="47">
        <v>6283</v>
      </c>
      <c r="N10" s="47">
        <v>7793</v>
      </c>
      <c r="O10" s="47">
        <v>8055</v>
      </c>
      <c r="P10" s="47">
        <v>7817</v>
      </c>
      <c r="Q10" s="47">
        <v>6230</v>
      </c>
      <c r="R10" s="47">
        <v>8533</v>
      </c>
      <c r="S10" s="47">
        <v>5295</v>
      </c>
      <c r="T10" s="47">
        <v>5088</v>
      </c>
      <c r="U10" s="47">
        <v>4244</v>
      </c>
      <c r="V10" s="47">
        <v>3693</v>
      </c>
      <c r="W10" s="47">
        <v>3697</v>
      </c>
      <c r="X10" s="47">
        <v>3068</v>
      </c>
      <c r="Y10" s="47">
        <v>5026</v>
      </c>
      <c r="Z10" s="47">
        <v>3385</v>
      </c>
      <c r="AA10" s="47">
        <v>4651</v>
      </c>
      <c r="AB10" s="47">
        <v>5868</v>
      </c>
      <c r="AC10" s="47">
        <v>8992</v>
      </c>
      <c r="AD10" s="294">
        <v>8992</v>
      </c>
      <c r="AE10" s="47">
        <v>12749</v>
      </c>
      <c r="AF10" s="47">
        <v>4568</v>
      </c>
      <c r="AG10" s="47">
        <v>3045</v>
      </c>
      <c r="AH10" s="47">
        <v>2404</v>
      </c>
      <c r="AI10" s="47">
        <v>2848</v>
      </c>
      <c r="AJ10" s="47">
        <v>2728</v>
      </c>
      <c r="AK10" s="47">
        <v>2013</v>
      </c>
      <c r="AL10" s="47">
        <v>7809</v>
      </c>
      <c r="AM10" s="343">
        <v>9788</v>
      </c>
      <c r="AN10" s="343">
        <v>7490</v>
      </c>
      <c r="AO10" s="343">
        <v>2832</v>
      </c>
      <c r="AP10" s="343">
        <v>2639</v>
      </c>
      <c r="AQ10" s="343">
        <v>2685</v>
      </c>
      <c r="AR10" s="343">
        <v>3618</v>
      </c>
      <c r="AS10" s="343">
        <v>2123</v>
      </c>
      <c r="AT10" s="343">
        <v>2078</v>
      </c>
      <c r="AU10" s="343">
        <v>1872</v>
      </c>
      <c r="AV10" s="343">
        <v>1570</v>
      </c>
      <c r="AW10" s="343">
        <v>1745</v>
      </c>
      <c r="AX10" s="343">
        <v>1708</v>
      </c>
      <c r="AY10" s="343">
        <v>1478</v>
      </c>
      <c r="AZ10" s="343">
        <v>1491</v>
      </c>
      <c r="BA10" s="343">
        <v>1224</v>
      </c>
      <c r="BB10" s="343">
        <v>1642</v>
      </c>
      <c r="BC10" s="343">
        <v>1546</v>
      </c>
      <c r="BD10" s="343">
        <v>1669</v>
      </c>
      <c r="BE10" s="343">
        <v>1649</v>
      </c>
      <c r="BF10" s="343">
        <v>1173</v>
      </c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</row>
    <row r="11" spans="1:74" x14ac:dyDescent="0.25">
      <c r="A11" s="59" t="s">
        <v>1462</v>
      </c>
      <c r="B11" s="72">
        <v>5111</v>
      </c>
      <c r="C11" s="72">
        <f t="shared" ref="C11:L11" si="14">SUM(B11,C10)</f>
        <v>28514</v>
      </c>
      <c r="D11" s="72">
        <f t="shared" si="14"/>
        <v>69337</v>
      </c>
      <c r="E11" s="72">
        <f t="shared" si="14"/>
        <v>73676</v>
      </c>
      <c r="F11" s="72">
        <f t="shared" si="14"/>
        <v>76268</v>
      </c>
      <c r="G11" s="72">
        <f t="shared" si="14"/>
        <v>83190</v>
      </c>
      <c r="H11" s="72">
        <f t="shared" si="14"/>
        <v>93585</v>
      </c>
      <c r="I11" s="72">
        <f t="shared" si="14"/>
        <v>100084</v>
      </c>
      <c r="J11" s="72">
        <f t="shared" si="14"/>
        <v>105555</v>
      </c>
      <c r="K11" s="72">
        <f t="shared" si="14"/>
        <v>111563</v>
      </c>
      <c r="L11" s="72">
        <f t="shared" si="14"/>
        <v>118082</v>
      </c>
      <c r="M11" s="72">
        <f>SUM(L11,M10)</f>
        <v>124365</v>
      </c>
      <c r="N11" s="72">
        <f>SUM(M11,N10)</f>
        <v>132158</v>
      </c>
      <c r="O11" s="72">
        <f t="shared" ref="O11:AX11" si="15">SUM(N11,O10)</f>
        <v>140213</v>
      </c>
      <c r="P11" s="72">
        <f t="shared" si="15"/>
        <v>148030</v>
      </c>
      <c r="Q11" s="72">
        <f t="shared" si="15"/>
        <v>154260</v>
      </c>
      <c r="R11" s="72">
        <f t="shared" si="15"/>
        <v>162793</v>
      </c>
      <c r="S11" s="72">
        <f t="shared" si="15"/>
        <v>168088</v>
      </c>
      <c r="T11" s="72">
        <f t="shared" si="15"/>
        <v>173176</v>
      </c>
      <c r="U11" s="72">
        <f t="shared" si="15"/>
        <v>177420</v>
      </c>
      <c r="V11" s="72">
        <f t="shared" si="15"/>
        <v>181113</v>
      </c>
      <c r="W11" s="72">
        <f t="shared" si="15"/>
        <v>184810</v>
      </c>
      <c r="X11" s="72">
        <f t="shared" si="15"/>
        <v>187878</v>
      </c>
      <c r="Y11" s="72">
        <f t="shared" si="15"/>
        <v>192904</v>
      </c>
      <c r="Z11" s="72">
        <f t="shared" si="15"/>
        <v>196289</v>
      </c>
      <c r="AA11" s="72">
        <f t="shared" si="15"/>
        <v>200940</v>
      </c>
      <c r="AB11" s="72">
        <f t="shared" si="15"/>
        <v>206808</v>
      </c>
      <c r="AC11" s="72">
        <f t="shared" si="15"/>
        <v>215800</v>
      </c>
      <c r="AD11" s="72">
        <f t="shared" si="15"/>
        <v>224792</v>
      </c>
      <c r="AE11" s="72">
        <f t="shared" si="15"/>
        <v>237541</v>
      </c>
      <c r="AF11" s="72">
        <f t="shared" si="15"/>
        <v>242109</v>
      </c>
      <c r="AG11" s="72">
        <f t="shared" si="15"/>
        <v>245154</v>
      </c>
      <c r="AH11" s="72">
        <f t="shared" si="15"/>
        <v>247558</v>
      </c>
      <c r="AI11" s="72">
        <f t="shared" si="15"/>
        <v>250406</v>
      </c>
      <c r="AJ11" s="72">
        <f t="shared" si="15"/>
        <v>253134</v>
      </c>
      <c r="AK11" s="72">
        <f t="shared" si="15"/>
        <v>255147</v>
      </c>
      <c r="AL11" s="72">
        <f t="shared" si="15"/>
        <v>262956</v>
      </c>
      <c r="AM11" s="345">
        <f t="shared" si="15"/>
        <v>272744</v>
      </c>
      <c r="AN11" s="345">
        <f t="shared" si="15"/>
        <v>280234</v>
      </c>
      <c r="AO11" s="345">
        <f t="shared" si="15"/>
        <v>283066</v>
      </c>
      <c r="AP11" s="345">
        <f t="shared" si="15"/>
        <v>285705</v>
      </c>
      <c r="AQ11" s="345">
        <f t="shared" si="15"/>
        <v>288390</v>
      </c>
      <c r="AR11" s="345">
        <f t="shared" si="15"/>
        <v>292008</v>
      </c>
      <c r="AS11" s="345">
        <f t="shared" si="15"/>
        <v>294131</v>
      </c>
      <c r="AT11" s="345">
        <f t="shared" si="15"/>
        <v>296209</v>
      </c>
      <c r="AU11" s="345">
        <f t="shared" si="15"/>
        <v>298081</v>
      </c>
      <c r="AV11" s="345">
        <f t="shared" si="15"/>
        <v>299651</v>
      </c>
      <c r="AW11" s="345">
        <f t="shared" si="15"/>
        <v>301396</v>
      </c>
      <c r="AX11" s="345">
        <f t="shared" si="15"/>
        <v>303104</v>
      </c>
      <c r="AY11" s="345">
        <f t="shared" ref="AY11" si="16">SUM(AX11,AY10)</f>
        <v>304582</v>
      </c>
      <c r="AZ11" s="345">
        <f t="shared" ref="AZ11" si="17">SUM(AY11,AZ10)</f>
        <v>306073</v>
      </c>
      <c r="BA11" s="345">
        <f t="shared" ref="BA11" si="18">SUM(AZ11,BA10)</f>
        <v>307297</v>
      </c>
      <c r="BB11" s="345">
        <f t="shared" ref="BB11" si="19">SUM(BA11,BB10)</f>
        <v>308939</v>
      </c>
      <c r="BC11" s="345">
        <f t="shared" ref="BC11" si="20">SUM(BB11,BC10)</f>
        <v>310485</v>
      </c>
      <c r="BD11" s="345">
        <f t="shared" ref="BD11" si="21">SUM(BC11,BD10)</f>
        <v>312154</v>
      </c>
      <c r="BE11" s="345">
        <f t="shared" ref="BE11" si="22">SUM(BD11,BE10)</f>
        <v>313803</v>
      </c>
      <c r="BF11" s="345">
        <f t="shared" ref="BF11" si="23">SUM(BE11,BF10)</f>
        <v>314976</v>
      </c>
      <c r="BG11" s="345">
        <f t="shared" ref="BG11" si="24">SUM(BF11,BG10)</f>
        <v>314976</v>
      </c>
      <c r="BH11" s="345">
        <f t="shared" ref="BH11" si="25">SUM(BG11,BH10)</f>
        <v>314976</v>
      </c>
      <c r="BI11" s="345">
        <f t="shared" ref="BI11" si="26">SUM(BH11,BI10)</f>
        <v>314976</v>
      </c>
      <c r="BJ11" s="345">
        <f t="shared" ref="BJ11" si="27">SUM(BI11,BJ10)</f>
        <v>314976</v>
      </c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</row>
    <row r="12" spans="1:74" x14ac:dyDescent="0.25">
      <c r="AA12" s="108"/>
      <c r="AB12" s="108"/>
      <c r="AJ12" s="108"/>
      <c r="AK12" s="108"/>
      <c r="AL12" s="20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20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20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20"/>
    </row>
    <row r="13" spans="1:74" ht="20.25" thickBot="1" x14ac:dyDescent="0.35">
      <c r="A13" s="804" t="s">
        <v>1206</v>
      </c>
      <c r="B13" s="804"/>
      <c r="C13" s="804"/>
      <c r="D13" s="804"/>
      <c r="E13" s="804"/>
      <c r="F13" s="97" t="s">
        <v>1438</v>
      </c>
      <c r="G13" s="67"/>
      <c r="H13" s="67"/>
      <c r="I13" s="67"/>
      <c r="J13" s="67"/>
      <c r="K13" s="67"/>
      <c r="L13" s="67"/>
      <c r="M13" s="67"/>
      <c r="N13" s="140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82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8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82"/>
      <c r="BK13" s="756"/>
      <c r="BL13" s="756"/>
      <c r="BM13" s="756"/>
      <c r="BN13" s="756"/>
      <c r="BO13" s="756"/>
      <c r="BP13" s="756"/>
      <c r="BQ13" s="756"/>
      <c r="BR13" s="756"/>
      <c r="BS13" s="756"/>
      <c r="BT13" s="756"/>
      <c r="BU13" s="756"/>
      <c r="BV13" s="82"/>
    </row>
    <row r="14" spans="1:74" s="75" customFormat="1" ht="15.75" thickTop="1" x14ac:dyDescent="0.25">
      <c r="B14" s="95" t="s">
        <v>1325</v>
      </c>
      <c r="C14" s="93" t="s">
        <v>1326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54" t="s">
        <v>1245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199" t="s">
        <v>1137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308"/>
      <c r="AM14" s="330" t="s">
        <v>1189</v>
      </c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48"/>
      <c r="AY14" s="54" t="s">
        <v>620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306"/>
      <c r="BK14" s="199" t="s">
        <v>196</v>
      </c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308"/>
    </row>
    <row r="15" spans="1:74" x14ac:dyDescent="0.25">
      <c r="A15" s="75"/>
      <c r="B15" s="70" t="s">
        <v>1460</v>
      </c>
      <c r="C15" s="73" t="s">
        <v>1203</v>
      </c>
      <c r="D15" s="73" t="s">
        <v>1453</v>
      </c>
      <c r="E15" s="73" t="s">
        <v>1452</v>
      </c>
      <c r="F15" s="73" t="s">
        <v>1451</v>
      </c>
      <c r="G15" s="73" t="s">
        <v>1450</v>
      </c>
      <c r="H15" s="73" t="s">
        <v>1448</v>
      </c>
      <c r="I15" s="73" t="s">
        <v>1199</v>
      </c>
      <c r="J15" s="73" t="s">
        <v>1343</v>
      </c>
      <c r="K15" s="73" t="s">
        <v>1347</v>
      </c>
      <c r="L15" s="73" t="s">
        <v>1346</v>
      </c>
      <c r="M15" s="73" t="s">
        <v>1345</v>
      </c>
      <c r="N15" s="73" t="s">
        <v>1460</v>
      </c>
      <c r="O15" s="141" t="s">
        <v>1203</v>
      </c>
      <c r="P15" s="141" t="s">
        <v>1453</v>
      </c>
      <c r="Q15" s="141" t="s">
        <v>1452</v>
      </c>
      <c r="R15" s="141" t="s">
        <v>1451</v>
      </c>
      <c r="S15" s="141" t="s">
        <v>1450</v>
      </c>
      <c r="T15" s="141" t="s">
        <v>1448</v>
      </c>
      <c r="U15" s="141" t="s">
        <v>1199</v>
      </c>
      <c r="V15" s="141" t="s">
        <v>1343</v>
      </c>
      <c r="W15" s="141" t="s">
        <v>1347</v>
      </c>
      <c r="X15" s="141" t="s">
        <v>1346</v>
      </c>
      <c r="Y15" s="141" t="s">
        <v>1345</v>
      </c>
      <c r="Z15" s="141" t="s">
        <v>1460</v>
      </c>
      <c r="AA15" s="201" t="s">
        <v>1203</v>
      </c>
      <c r="AB15" s="201" t="s">
        <v>1453</v>
      </c>
      <c r="AC15" s="201" t="s">
        <v>1452</v>
      </c>
      <c r="AD15" s="201" t="s">
        <v>1451</v>
      </c>
      <c r="AE15" s="201" t="s">
        <v>1450</v>
      </c>
      <c r="AF15" s="201" t="s">
        <v>1448</v>
      </c>
      <c r="AG15" s="201" t="s">
        <v>1199</v>
      </c>
      <c r="AH15" s="201" t="s">
        <v>1343</v>
      </c>
      <c r="AI15" s="201" t="s">
        <v>1347</v>
      </c>
      <c r="AJ15" s="201" t="s">
        <v>1346</v>
      </c>
      <c r="AK15" s="201" t="s">
        <v>1345</v>
      </c>
      <c r="AL15" s="311" t="s">
        <v>1460</v>
      </c>
      <c r="AM15" s="331" t="s">
        <v>1203</v>
      </c>
      <c r="AN15" s="331" t="s">
        <v>1453</v>
      </c>
      <c r="AO15" s="331" t="s">
        <v>1452</v>
      </c>
      <c r="AP15" s="331" t="s">
        <v>1451</v>
      </c>
      <c r="AQ15" s="331" t="s">
        <v>1450</v>
      </c>
      <c r="AR15" s="331" t="s">
        <v>1448</v>
      </c>
      <c r="AS15" s="331" t="s">
        <v>1199</v>
      </c>
      <c r="AT15" s="331" t="s">
        <v>1343</v>
      </c>
      <c r="AU15" s="331" t="s">
        <v>1347</v>
      </c>
      <c r="AV15" s="331" t="s">
        <v>1346</v>
      </c>
      <c r="AW15" s="331" t="s">
        <v>1345</v>
      </c>
      <c r="AX15" s="333" t="s">
        <v>1460</v>
      </c>
      <c r="AY15" s="141" t="s">
        <v>1203</v>
      </c>
      <c r="AZ15" s="141" t="s">
        <v>1453</v>
      </c>
      <c r="BA15" s="141" t="s">
        <v>1452</v>
      </c>
      <c r="BB15" s="141" t="s">
        <v>1451</v>
      </c>
      <c r="BC15" s="141" t="s">
        <v>1450</v>
      </c>
      <c r="BD15" s="141" t="s">
        <v>1448</v>
      </c>
      <c r="BE15" s="141" t="s">
        <v>1199</v>
      </c>
      <c r="BF15" s="141" t="s">
        <v>1343</v>
      </c>
      <c r="BG15" s="141" t="s">
        <v>1347</v>
      </c>
      <c r="BH15" s="141" t="s">
        <v>1346</v>
      </c>
      <c r="BI15" s="141" t="s">
        <v>1345</v>
      </c>
      <c r="BJ15" s="310" t="s">
        <v>1460</v>
      </c>
      <c r="BK15" s="764" t="s">
        <v>1203</v>
      </c>
      <c r="BL15" s="764" t="s">
        <v>1453</v>
      </c>
      <c r="BM15" s="764" t="s">
        <v>1452</v>
      </c>
      <c r="BN15" s="764" t="s">
        <v>1451</v>
      </c>
      <c r="BO15" s="764" t="s">
        <v>1450</v>
      </c>
      <c r="BP15" s="764" t="s">
        <v>1448</v>
      </c>
      <c r="BQ15" s="764" t="s">
        <v>1199</v>
      </c>
      <c r="BR15" s="764" t="s">
        <v>1343</v>
      </c>
      <c r="BS15" s="764" t="s">
        <v>1347</v>
      </c>
      <c r="BT15" s="764" t="s">
        <v>1346</v>
      </c>
      <c r="BU15" s="764" t="s">
        <v>1345</v>
      </c>
      <c r="BV15" s="766" t="s">
        <v>1460</v>
      </c>
    </row>
    <row r="16" spans="1:74" x14ac:dyDescent="0.25">
      <c r="A16" s="37" t="s">
        <v>1323</v>
      </c>
      <c r="B16" s="37">
        <v>769</v>
      </c>
      <c r="C16" s="47">
        <v>973</v>
      </c>
      <c r="D16" s="47">
        <v>2873</v>
      </c>
      <c r="E16" s="37">
        <v>298</v>
      </c>
      <c r="F16" s="37">
        <v>418</v>
      </c>
      <c r="G16" s="37">
        <v>322</v>
      </c>
      <c r="H16" s="47">
        <v>3851</v>
      </c>
      <c r="I16" s="47">
        <v>1034</v>
      </c>
      <c r="J16" s="47">
        <v>1424</v>
      </c>
      <c r="K16" s="47">
        <v>1174</v>
      </c>
      <c r="L16" s="47">
        <v>1130</v>
      </c>
      <c r="M16" s="47">
        <v>895</v>
      </c>
      <c r="N16" s="47">
        <v>3260</v>
      </c>
      <c r="O16" s="47">
        <v>2449</v>
      </c>
      <c r="P16" s="47">
        <v>1815</v>
      </c>
      <c r="Q16" s="47">
        <v>1711</v>
      </c>
      <c r="R16" s="47">
        <v>2022</v>
      </c>
      <c r="S16" s="47">
        <v>1105</v>
      </c>
      <c r="T16" s="47">
        <v>971</v>
      </c>
      <c r="U16" s="47">
        <v>778</v>
      </c>
      <c r="V16" s="47">
        <v>829</v>
      </c>
      <c r="W16" s="47">
        <v>523</v>
      </c>
      <c r="X16" s="47">
        <v>864</v>
      </c>
      <c r="Y16" s="47">
        <v>1605</v>
      </c>
      <c r="Z16" s="47">
        <v>688</v>
      </c>
      <c r="AA16" s="47">
        <v>1125</v>
      </c>
      <c r="AB16" s="47">
        <v>1682</v>
      </c>
      <c r="AC16" s="47">
        <v>1783</v>
      </c>
      <c r="AD16" s="294">
        <v>1783</v>
      </c>
      <c r="AE16" s="47">
        <v>2712</v>
      </c>
      <c r="AF16" s="47">
        <v>2112</v>
      </c>
      <c r="AG16" s="47">
        <v>929</v>
      </c>
      <c r="AH16" s="47">
        <v>554</v>
      </c>
      <c r="AI16" s="47">
        <v>509</v>
      </c>
      <c r="AJ16" s="47">
        <v>459</v>
      </c>
      <c r="AK16" s="47">
        <v>416</v>
      </c>
      <c r="AL16" s="47">
        <v>1322</v>
      </c>
      <c r="AM16" s="343">
        <v>1447</v>
      </c>
      <c r="AN16" s="343">
        <v>1183</v>
      </c>
      <c r="AO16" s="343">
        <v>434</v>
      </c>
      <c r="AP16" s="343">
        <v>441</v>
      </c>
      <c r="AQ16" s="343">
        <v>359</v>
      </c>
      <c r="AR16" s="343">
        <v>920</v>
      </c>
      <c r="AS16" s="343">
        <v>358</v>
      </c>
      <c r="AT16" s="343">
        <v>331</v>
      </c>
      <c r="AU16" s="343">
        <v>314</v>
      </c>
      <c r="AV16" s="343">
        <v>350</v>
      </c>
      <c r="AW16" s="343">
        <v>277</v>
      </c>
      <c r="AX16" s="343">
        <v>280</v>
      </c>
      <c r="AY16" s="343">
        <v>289</v>
      </c>
      <c r="AZ16" s="343">
        <v>306</v>
      </c>
      <c r="BA16" s="343">
        <v>254</v>
      </c>
      <c r="BB16" s="343">
        <v>338</v>
      </c>
      <c r="BC16" s="343">
        <v>241</v>
      </c>
      <c r="BD16" s="343">
        <v>255</v>
      </c>
      <c r="BE16" s="343">
        <v>203</v>
      </c>
      <c r="BF16" s="343">
        <v>207</v>
      </c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</row>
    <row r="17" spans="1:74" x14ac:dyDescent="0.25">
      <c r="A17" s="59" t="s">
        <v>1462</v>
      </c>
      <c r="B17" s="59">
        <v>769</v>
      </c>
      <c r="C17" s="72">
        <f t="shared" ref="C17:L17" si="28">SUM(B17,C16)</f>
        <v>1742</v>
      </c>
      <c r="D17" s="72">
        <f t="shared" si="28"/>
        <v>4615</v>
      </c>
      <c r="E17" s="72">
        <f t="shared" si="28"/>
        <v>4913</v>
      </c>
      <c r="F17" s="72">
        <f t="shared" si="28"/>
        <v>5331</v>
      </c>
      <c r="G17" s="72">
        <f t="shared" si="28"/>
        <v>5653</v>
      </c>
      <c r="H17" s="72">
        <f t="shared" si="28"/>
        <v>9504</v>
      </c>
      <c r="I17" s="72">
        <f t="shared" si="28"/>
        <v>10538</v>
      </c>
      <c r="J17" s="72">
        <f t="shared" si="28"/>
        <v>11962</v>
      </c>
      <c r="K17" s="72">
        <f t="shared" si="28"/>
        <v>13136</v>
      </c>
      <c r="L17" s="72">
        <f t="shared" si="28"/>
        <v>14266</v>
      </c>
      <c r="M17" s="72">
        <f>SUM(L17,M16)</f>
        <v>15161</v>
      </c>
      <c r="N17" s="72">
        <f>SUM(M17,N16)</f>
        <v>18421</v>
      </c>
      <c r="O17" s="72">
        <f t="shared" ref="O17:AX17" si="29">SUM(N17,O16)</f>
        <v>20870</v>
      </c>
      <c r="P17" s="72">
        <f t="shared" si="29"/>
        <v>22685</v>
      </c>
      <c r="Q17" s="72">
        <f t="shared" si="29"/>
        <v>24396</v>
      </c>
      <c r="R17" s="72">
        <f t="shared" si="29"/>
        <v>26418</v>
      </c>
      <c r="S17" s="72">
        <f t="shared" si="29"/>
        <v>27523</v>
      </c>
      <c r="T17" s="72">
        <f t="shared" si="29"/>
        <v>28494</v>
      </c>
      <c r="U17" s="72">
        <f t="shared" si="29"/>
        <v>29272</v>
      </c>
      <c r="V17" s="72">
        <f t="shared" si="29"/>
        <v>30101</v>
      </c>
      <c r="W17" s="72">
        <f t="shared" si="29"/>
        <v>30624</v>
      </c>
      <c r="X17" s="72">
        <f t="shared" si="29"/>
        <v>31488</v>
      </c>
      <c r="Y17" s="72">
        <f t="shared" si="29"/>
        <v>33093</v>
      </c>
      <c r="Z17" s="72">
        <f t="shared" si="29"/>
        <v>33781</v>
      </c>
      <c r="AA17" s="72">
        <f t="shared" si="29"/>
        <v>34906</v>
      </c>
      <c r="AB17" s="72">
        <f t="shared" si="29"/>
        <v>36588</v>
      </c>
      <c r="AC17" s="72">
        <f t="shared" si="29"/>
        <v>38371</v>
      </c>
      <c r="AD17" s="72">
        <f t="shared" si="29"/>
        <v>40154</v>
      </c>
      <c r="AE17" s="72">
        <f t="shared" si="29"/>
        <v>42866</v>
      </c>
      <c r="AF17" s="72">
        <f t="shared" si="29"/>
        <v>44978</v>
      </c>
      <c r="AG17" s="72">
        <f t="shared" si="29"/>
        <v>45907</v>
      </c>
      <c r="AH17" s="72">
        <f t="shared" si="29"/>
        <v>46461</v>
      </c>
      <c r="AI17" s="72">
        <f t="shared" si="29"/>
        <v>46970</v>
      </c>
      <c r="AJ17" s="72">
        <f t="shared" si="29"/>
        <v>47429</v>
      </c>
      <c r="AK17" s="72">
        <f t="shared" si="29"/>
        <v>47845</v>
      </c>
      <c r="AL17" s="72">
        <f t="shared" si="29"/>
        <v>49167</v>
      </c>
      <c r="AM17" s="345">
        <f t="shared" si="29"/>
        <v>50614</v>
      </c>
      <c r="AN17" s="345">
        <f t="shared" si="29"/>
        <v>51797</v>
      </c>
      <c r="AO17" s="345">
        <f t="shared" si="29"/>
        <v>52231</v>
      </c>
      <c r="AP17" s="345">
        <f t="shared" si="29"/>
        <v>52672</v>
      </c>
      <c r="AQ17" s="345">
        <f t="shared" si="29"/>
        <v>53031</v>
      </c>
      <c r="AR17" s="345">
        <f t="shared" si="29"/>
        <v>53951</v>
      </c>
      <c r="AS17" s="345">
        <f t="shared" si="29"/>
        <v>54309</v>
      </c>
      <c r="AT17" s="345">
        <f t="shared" si="29"/>
        <v>54640</v>
      </c>
      <c r="AU17" s="345">
        <f t="shared" si="29"/>
        <v>54954</v>
      </c>
      <c r="AV17" s="345">
        <f t="shared" si="29"/>
        <v>55304</v>
      </c>
      <c r="AW17" s="345">
        <f t="shared" si="29"/>
        <v>55581</v>
      </c>
      <c r="AX17" s="345">
        <f t="shared" si="29"/>
        <v>55861</v>
      </c>
      <c r="AY17" s="345">
        <f t="shared" ref="AY17" si="30">SUM(AX17,AY16)</f>
        <v>56150</v>
      </c>
      <c r="AZ17" s="345">
        <f t="shared" ref="AZ17" si="31">SUM(AY17,AZ16)</f>
        <v>56456</v>
      </c>
      <c r="BA17" s="345">
        <f t="shared" ref="BA17" si="32">SUM(AZ17,BA16)</f>
        <v>56710</v>
      </c>
      <c r="BB17" s="345">
        <f t="shared" ref="BB17" si="33">SUM(BA17,BB16)</f>
        <v>57048</v>
      </c>
      <c r="BC17" s="345">
        <f t="shared" ref="BC17" si="34">SUM(BB17,BC16)</f>
        <v>57289</v>
      </c>
      <c r="BD17" s="345">
        <f t="shared" ref="BD17" si="35">SUM(BC17,BD16)</f>
        <v>57544</v>
      </c>
      <c r="BE17" s="345">
        <f t="shared" ref="BE17" si="36">SUM(BD17,BE16)</f>
        <v>57747</v>
      </c>
      <c r="BF17" s="345">
        <f t="shared" ref="BF17" si="37">SUM(BE17,BF16)</f>
        <v>57954</v>
      </c>
      <c r="BG17" s="345">
        <f t="shared" ref="BG17" si="38">SUM(BF17,BG16)</f>
        <v>57954</v>
      </c>
      <c r="BH17" s="345">
        <f t="shared" ref="BH17" si="39">SUM(BG17,BH16)</f>
        <v>57954</v>
      </c>
      <c r="BI17" s="345">
        <f t="shared" ref="BI17" si="40">SUM(BH17,BI16)</f>
        <v>57954</v>
      </c>
      <c r="BJ17" s="345">
        <f t="shared" ref="BJ17" si="41">SUM(BI17,BJ16)</f>
        <v>57954</v>
      </c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</row>
    <row r="20" spans="1:74" x14ac:dyDescent="0.25">
      <c r="B20" s="50"/>
      <c r="C20" s="50"/>
    </row>
    <row r="23" spans="1:74" x14ac:dyDescent="0.25">
      <c r="A23" s="108"/>
    </row>
    <row r="26" spans="1:74" x14ac:dyDescent="0.25">
      <c r="AO26" s="30"/>
      <c r="AP26" s="30"/>
      <c r="AQ26" s="30"/>
    </row>
  </sheetData>
  <mergeCells count="2">
    <mergeCell ref="A7:E7"/>
    <mergeCell ref="A13:E13"/>
  </mergeCells>
  <phoneticPr fontId="6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I5"/>
  <sheetViews>
    <sheetView workbookViewId="0">
      <pane xSplit="1" topLeftCell="AH1" activePane="topRight" state="frozen"/>
      <selection pane="topRight" activeCell="AT13" sqref="AT13"/>
    </sheetView>
  </sheetViews>
  <sheetFormatPr defaultColWidth="8.85546875" defaultRowHeight="15" x14ac:dyDescent="0.25"/>
  <cols>
    <col min="1" max="1" width="16.42578125" customWidth="1"/>
  </cols>
  <sheetData>
    <row r="1" spans="1:61" ht="20.25" thickBot="1" x14ac:dyDescent="0.35">
      <c r="A1" s="148" t="s">
        <v>1248</v>
      </c>
      <c r="B1" s="148"/>
      <c r="C1" s="97" t="s">
        <v>1249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61" ht="15.75" thickTop="1" x14ac:dyDescent="0.25">
      <c r="A2" s="108"/>
      <c r="B2" s="54" t="s">
        <v>1245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99" t="s">
        <v>1137</v>
      </c>
      <c r="O2" s="200"/>
      <c r="P2" s="200" t="s">
        <v>1172</v>
      </c>
      <c r="Q2" s="200"/>
      <c r="R2" s="200"/>
      <c r="S2" s="200"/>
      <c r="T2" s="200"/>
      <c r="U2" s="200"/>
      <c r="V2" s="200"/>
      <c r="W2" s="200"/>
      <c r="X2" s="200"/>
      <c r="Y2" s="200"/>
      <c r="Z2" s="330" t="s">
        <v>1189</v>
      </c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54" t="s">
        <v>620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199" t="s">
        <v>196</v>
      </c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</row>
    <row r="3" spans="1:61" x14ac:dyDescent="0.25">
      <c r="A3" s="108"/>
      <c r="B3" s="141" t="s">
        <v>1203</v>
      </c>
      <c r="C3" s="141" t="s">
        <v>1453</v>
      </c>
      <c r="D3" s="141" t="s">
        <v>1452</v>
      </c>
      <c r="E3" s="141" t="s">
        <v>1451</v>
      </c>
      <c r="F3" s="141" t="s">
        <v>1450</v>
      </c>
      <c r="G3" s="141" t="s">
        <v>1448</v>
      </c>
      <c r="H3" s="141" t="s">
        <v>1199</v>
      </c>
      <c r="I3" s="141" t="s">
        <v>1343</v>
      </c>
      <c r="J3" s="141" t="s">
        <v>1347</v>
      </c>
      <c r="K3" s="141" t="s">
        <v>1346</v>
      </c>
      <c r="L3" s="141" t="s">
        <v>1345</v>
      </c>
      <c r="M3" s="141" t="s">
        <v>1460</v>
      </c>
      <c r="N3" s="201" t="s">
        <v>1203</v>
      </c>
      <c r="O3" s="201" t="s">
        <v>1453</v>
      </c>
      <c r="P3" s="216" t="s">
        <v>1169</v>
      </c>
      <c r="Q3" s="216" t="s">
        <v>1170</v>
      </c>
      <c r="R3" s="216" t="s">
        <v>1171</v>
      </c>
      <c r="S3" s="216" t="s">
        <v>1173</v>
      </c>
      <c r="T3" s="201" t="s">
        <v>1199</v>
      </c>
      <c r="U3" s="201" t="s">
        <v>1343</v>
      </c>
      <c r="V3" s="201" t="s">
        <v>1347</v>
      </c>
      <c r="W3" s="201" t="s">
        <v>1346</v>
      </c>
      <c r="X3" s="201" t="s">
        <v>1345</v>
      </c>
      <c r="Y3" s="201" t="s">
        <v>1460</v>
      </c>
      <c r="Z3" s="331" t="s">
        <v>1203</v>
      </c>
      <c r="AA3" s="331" t="s">
        <v>1453</v>
      </c>
      <c r="AB3" s="331" t="s">
        <v>1452</v>
      </c>
      <c r="AC3" s="331" t="s">
        <v>1451</v>
      </c>
      <c r="AD3" s="331" t="s">
        <v>1450</v>
      </c>
      <c r="AE3" s="331" t="s">
        <v>1448</v>
      </c>
      <c r="AF3" s="331" t="s">
        <v>1199</v>
      </c>
      <c r="AG3" s="331" t="s">
        <v>1343</v>
      </c>
      <c r="AH3" s="331" t="s">
        <v>1347</v>
      </c>
      <c r="AI3" s="331" t="s">
        <v>1346</v>
      </c>
      <c r="AJ3" s="331" t="s">
        <v>1345</v>
      </c>
      <c r="AK3" s="331" t="s">
        <v>1460</v>
      </c>
      <c r="AL3" s="141" t="s">
        <v>1203</v>
      </c>
      <c r="AM3" s="141" t="s">
        <v>1453</v>
      </c>
      <c r="AN3" s="141" t="s">
        <v>1452</v>
      </c>
      <c r="AO3" s="141" t="s">
        <v>1451</v>
      </c>
      <c r="AP3" s="141" t="s">
        <v>1450</v>
      </c>
      <c r="AQ3" s="141" t="s">
        <v>1448</v>
      </c>
      <c r="AR3" s="141" t="s">
        <v>1199</v>
      </c>
      <c r="AS3" s="141" t="s">
        <v>1343</v>
      </c>
      <c r="AT3" s="141" t="s">
        <v>1347</v>
      </c>
      <c r="AU3" s="141" t="s">
        <v>1346</v>
      </c>
      <c r="AV3" s="141" t="s">
        <v>1345</v>
      </c>
      <c r="AW3" s="141" t="s">
        <v>1460</v>
      </c>
      <c r="AX3" s="764" t="s">
        <v>1203</v>
      </c>
      <c r="AY3" s="764" t="s">
        <v>1453</v>
      </c>
      <c r="AZ3" s="764" t="s">
        <v>1452</v>
      </c>
      <c r="BA3" s="764" t="s">
        <v>1451</v>
      </c>
      <c r="BB3" s="764" t="s">
        <v>1450</v>
      </c>
      <c r="BC3" s="764" t="s">
        <v>1448</v>
      </c>
      <c r="BD3" s="764" t="s">
        <v>1199</v>
      </c>
      <c r="BE3" s="764" t="s">
        <v>1343</v>
      </c>
      <c r="BF3" s="764" t="s">
        <v>1347</v>
      </c>
      <c r="BG3" s="764" t="s">
        <v>1346</v>
      </c>
      <c r="BH3" s="764" t="s">
        <v>1345</v>
      </c>
      <c r="BI3" s="764" t="s">
        <v>1460</v>
      </c>
    </row>
    <row r="4" spans="1:61" x14ac:dyDescent="0.25">
      <c r="A4" s="37" t="s">
        <v>1323</v>
      </c>
      <c r="B4" s="47">
        <v>3101</v>
      </c>
      <c r="C4" s="47">
        <v>9204</v>
      </c>
      <c r="D4" s="47">
        <f t="shared" ref="D4:AV4" si="0">SUM(D5-C5)</f>
        <v>13333</v>
      </c>
      <c r="E4" s="47">
        <f t="shared" si="0"/>
        <v>12105</v>
      </c>
      <c r="F4" s="47">
        <f t="shared" si="0"/>
        <v>11538</v>
      </c>
      <c r="G4" s="47">
        <f t="shared" si="0"/>
        <v>17601</v>
      </c>
      <c r="H4" s="47">
        <f t="shared" si="0"/>
        <v>27130</v>
      </c>
      <c r="I4" s="47">
        <f t="shared" si="0"/>
        <v>26808</v>
      </c>
      <c r="J4" s="47">
        <f t="shared" si="0"/>
        <v>12298</v>
      </c>
      <c r="K4" s="47">
        <f t="shared" si="0"/>
        <v>14118</v>
      </c>
      <c r="L4" s="47">
        <f t="shared" si="0"/>
        <v>13693</v>
      </c>
      <c r="M4" s="47">
        <f t="shared" si="0"/>
        <v>10774</v>
      </c>
      <c r="N4" s="47">
        <f t="shared" si="0"/>
        <v>13244</v>
      </c>
      <c r="O4" s="47">
        <f t="shared" si="0"/>
        <v>12541</v>
      </c>
      <c r="P4" s="296">
        <v>3690</v>
      </c>
      <c r="Q4" s="296">
        <v>3690</v>
      </c>
      <c r="R4" s="296">
        <v>3690</v>
      </c>
      <c r="S4" s="296">
        <v>3690</v>
      </c>
      <c r="T4" s="47">
        <f t="shared" ref="T4" si="1">SUM(T5-S5)</f>
        <v>3692</v>
      </c>
      <c r="U4" s="47">
        <f t="shared" si="0"/>
        <v>15467</v>
      </c>
      <c r="V4" s="47">
        <f t="shared" si="0"/>
        <v>4422</v>
      </c>
      <c r="W4" s="47">
        <f t="shared" si="0"/>
        <v>6492</v>
      </c>
      <c r="X4" s="47">
        <f t="shared" si="0"/>
        <v>8252</v>
      </c>
      <c r="Y4" s="47">
        <f t="shared" si="0"/>
        <v>6582</v>
      </c>
      <c r="Z4" s="47">
        <f t="shared" si="0"/>
        <v>8358</v>
      </c>
      <c r="AA4" s="47">
        <f t="shared" si="0"/>
        <v>8181</v>
      </c>
      <c r="AB4" s="47">
        <f t="shared" si="0"/>
        <v>9676</v>
      </c>
      <c r="AC4" s="47">
        <f t="shared" si="0"/>
        <v>9755</v>
      </c>
      <c r="AD4" s="47">
        <f t="shared" si="0"/>
        <v>6853</v>
      </c>
      <c r="AE4" s="47">
        <f t="shared" si="0"/>
        <v>6714</v>
      </c>
      <c r="AF4" s="47">
        <f t="shared" si="0"/>
        <v>6340</v>
      </c>
      <c r="AG4" s="47">
        <f t="shared" si="0"/>
        <v>6032</v>
      </c>
      <c r="AH4" s="47">
        <f t="shared" si="0"/>
        <v>4118</v>
      </c>
      <c r="AI4" s="47">
        <f t="shared" si="0"/>
        <v>5196</v>
      </c>
      <c r="AJ4" s="47">
        <f t="shared" si="0"/>
        <v>9786</v>
      </c>
      <c r="AK4" s="47">
        <f t="shared" si="0"/>
        <v>8085</v>
      </c>
      <c r="AL4" s="47">
        <f t="shared" si="0"/>
        <v>38228</v>
      </c>
      <c r="AM4" s="47">
        <f t="shared" si="0"/>
        <v>-558</v>
      </c>
      <c r="AN4" s="47">
        <f t="shared" si="0"/>
        <v>-1363</v>
      </c>
      <c r="AO4" s="47">
        <f t="shared" si="0"/>
        <v>-39532</v>
      </c>
      <c r="AP4" s="47">
        <f t="shared" si="0"/>
        <v>-526</v>
      </c>
      <c r="AQ4" s="47">
        <f t="shared" si="0"/>
        <v>-276</v>
      </c>
      <c r="AR4" s="47">
        <f t="shared" si="0"/>
        <v>-732</v>
      </c>
      <c r="AS4" s="47">
        <f t="shared" si="0"/>
        <v>-581</v>
      </c>
      <c r="AT4" s="47">
        <f t="shared" si="0"/>
        <v>-999</v>
      </c>
      <c r="AU4" s="47">
        <f t="shared" si="0"/>
        <v>-930</v>
      </c>
      <c r="AV4" s="47">
        <f t="shared" si="0"/>
        <v>-644</v>
      </c>
      <c r="AW4" s="47">
        <v>-250</v>
      </c>
      <c r="AX4" s="47">
        <v>-250</v>
      </c>
      <c r="AY4" s="47">
        <f>AY5-AX5</f>
        <v>-364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</row>
    <row r="5" spans="1:61" x14ac:dyDescent="0.25">
      <c r="A5" s="59" t="s">
        <v>1462</v>
      </c>
      <c r="B5" s="72">
        <v>3101</v>
      </c>
      <c r="C5" s="72">
        <f>SUM(B5,C4)</f>
        <v>12305</v>
      </c>
      <c r="D5" s="72">
        <v>25638</v>
      </c>
      <c r="E5" s="72">
        <v>37743</v>
      </c>
      <c r="F5" s="72">
        <v>49281</v>
      </c>
      <c r="G5" s="72">
        <v>66882</v>
      </c>
      <c r="H5" s="72">
        <v>94012</v>
      </c>
      <c r="I5" s="72">
        <v>120820</v>
      </c>
      <c r="J5" s="72">
        <v>133118</v>
      </c>
      <c r="K5" s="72">
        <v>147236</v>
      </c>
      <c r="L5" s="72">
        <v>160929</v>
      </c>
      <c r="M5" s="72">
        <v>171703</v>
      </c>
      <c r="N5" s="72">
        <v>184947</v>
      </c>
      <c r="O5" s="72">
        <v>197488</v>
      </c>
      <c r="P5" s="72">
        <f>SUM(O5,P4)</f>
        <v>201178</v>
      </c>
      <c r="Q5" s="72">
        <f>SUM(P5,Q4)</f>
        <v>204868</v>
      </c>
      <c r="R5" s="72">
        <f>SUM(Q5,R4)</f>
        <v>208558</v>
      </c>
      <c r="S5" s="290">
        <f>SUM(R5,S4)</f>
        <v>212248</v>
      </c>
      <c r="T5" s="72">
        <v>215940</v>
      </c>
      <c r="U5" s="72">
        <v>231407</v>
      </c>
      <c r="V5" s="72">
        <v>235829</v>
      </c>
      <c r="W5" s="72">
        <v>242321</v>
      </c>
      <c r="X5" s="72">
        <v>250573</v>
      </c>
      <c r="Y5" s="72">
        <v>257155</v>
      </c>
      <c r="Z5" s="72">
        <v>265513</v>
      </c>
      <c r="AA5" s="72">
        <v>273694</v>
      </c>
      <c r="AB5" s="72">
        <v>283370</v>
      </c>
      <c r="AC5" s="72">
        <v>293125</v>
      </c>
      <c r="AD5" s="72">
        <v>299978</v>
      </c>
      <c r="AE5" s="72">
        <v>306692</v>
      </c>
      <c r="AF5" s="72">
        <v>313032</v>
      </c>
      <c r="AG5" s="72">
        <v>319064</v>
      </c>
      <c r="AH5" s="72">
        <v>323182</v>
      </c>
      <c r="AI5" s="72">
        <v>328378</v>
      </c>
      <c r="AJ5" s="72">
        <v>338164</v>
      </c>
      <c r="AK5" s="72">
        <v>346249</v>
      </c>
      <c r="AL5" s="72">
        <v>384477</v>
      </c>
      <c r="AM5" s="72">
        <v>383919</v>
      </c>
      <c r="AN5" s="72">
        <v>382556</v>
      </c>
      <c r="AO5" s="72">
        <v>343024</v>
      </c>
      <c r="AP5" s="72">
        <v>342498</v>
      </c>
      <c r="AQ5" s="72">
        <v>342222</v>
      </c>
      <c r="AR5" s="72">
        <v>341490</v>
      </c>
      <c r="AS5" s="72">
        <v>340909</v>
      </c>
      <c r="AT5" s="72">
        <v>339910</v>
      </c>
      <c r="AU5" s="72">
        <v>338980</v>
      </c>
      <c r="AV5" s="72">
        <v>338336</v>
      </c>
      <c r="AW5" s="72">
        <v>338086</v>
      </c>
      <c r="AX5" s="72">
        <v>337836</v>
      </c>
      <c r="AY5" s="72">
        <v>337472</v>
      </c>
      <c r="AZ5" s="72"/>
      <c r="BA5" s="72"/>
      <c r="BB5" s="72"/>
      <c r="BC5" s="72"/>
      <c r="BD5" s="72"/>
      <c r="BE5" s="72"/>
      <c r="BF5" s="72"/>
      <c r="BG5" s="72"/>
      <c r="BH5" s="72"/>
      <c r="BI5" s="72"/>
    </row>
  </sheetData>
  <phoneticPr fontId="6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416B9"/>
  </sheetPr>
  <dimension ref="A1:BF22"/>
  <sheetViews>
    <sheetView workbookViewId="0">
      <pane xSplit="1" topLeftCell="AH1" activePane="topRight" state="frozen"/>
      <selection pane="topRight" activeCell="AQ28" sqref="AQ28"/>
    </sheetView>
  </sheetViews>
  <sheetFormatPr defaultColWidth="8.85546875" defaultRowHeight="15" x14ac:dyDescent="0.25"/>
  <cols>
    <col min="1" max="1" width="30.42578125" customWidth="1"/>
  </cols>
  <sheetData>
    <row r="1" spans="1:58" ht="20.25" thickBot="1" x14ac:dyDescent="0.35">
      <c r="A1" s="150" t="s">
        <v>1248</v>
      </c>
      <c r="B1" s="150"/>
      <c r="C1" s="161"/>
      <c r="D1" s="150"/>
      <c r="E1" s="150"/>
      <c r="F1" s="150"/>
      <c r="G1" s="150"/>
      <c r="H1" s="150"/>
      <c r="I1" s="150"/>
      <c r="J1" s="150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1:58" x14ac:dyDescent="0.25">
      <c r="A2" s="108"/>
      <c r="B2" s="54" t="s">
        <v>1245</v>
      </c>
      <c r="C2" s="55"/>
      <c r="D2" s="55"/>
      <c r="E2" s="55"/>
      <c r="F2" s="55"/>
      <c r="G2" s="55"/>
      <c r="H2" s="55"/>
      <c r="I2" s="55"/>
      <c r="J2" s="55"/>
      <c r="K2" s="199" t="s">
        <v>1137</v>
      </c>
      <c r="L2" s="200"/>
      <c r="M2" s="313" t="s">
        <v>1172</v>
      </c>
      <c r="N2" s="200"/>
      <c r="O2" s="200"/>
      <c r="P2" s="200"/>
      <c r="Q2" s="200"/>
      <c r="R2" s="200"/>
      <c r="S2" s="200"/>
      <c r="T2" s="208"/>
      <c r="U2" s="208"/>
      <c r="V2" s="208"/>
      <c r="W2" s="330" t="s">
        <v>1189</v>
      </c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54" t="s">
        <v>620</v>
      </c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199" t="s">
        <v>620</v>
      </c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</row>
    <row r="3" spans="1:58" x14ac:dyDescent="0.25">
      <c r="A3" s="108"/>
      <c r="B3" s="141" t="s">
        <v>1451</v>
      </c>
      <c r="C3" s="141" t="s">
        <v>1450</v>
      </c>
      <c r="D3" s="141" t="s">
        <v>1448</v>
      </c>
      <c r="E3" s="141" t="s">
        <v>1199</v>
      </c>
      <c r="F3" s="141" t="s">
        <v>1343</v>
      </c>
      <c r="G3" s="141" t="s">
        <v>1347</v>
      </c>
      <c r="H3" s="141" t="s">
        <v>1346</v>
      </c>
      <c r="I3" s="141" t="s">
        <v>1345</v>
      </c>
      <c r="J3" s="141" t="s">
        <v>1460</v>
      </c>
      <c r="K3" s="216" t="s">
        <v>1203</v>
      </c>
      <c r="L3" s="216" t="s">
        <v>1453</v>
      </c>
      <c r="M3" s="216" t="s">
        <v>1169</v>
      </c>
      <c r="N3" s="216" t="s">
        <v>1170</v>
      </c>
      <c r="O3" s="216" t="s">
        <v>1171</v>
      </c>
      <c r="P3" s="216" t="s">
        <v>1448</v>
      </c>
      <c r="Q3" s="216" t="s">
        <v>1199</v>
      </c>
      <c r="R3" s="216" t="s">
        <v>1343</v>
      </c>
      <c r="S3" s="216" t="s">
        <v>1347</v>
      </c>
      <c r="T3" s="217" t="s">
        <v>1346</v>
      </c>
      <c r="U3" s="217" t="s">
        <v>1345</v>
      </c>
      <c r="V3" s="217" t="s">
        <v>1344</v>
      </c>
      <c r="W3" s="331" t="s">
        <v>1203</v>
      </c>
      <c r="X3" s="331" t="s">
        <v>1453</v>
      </c>
      <c r="Y3" s="331" t="s">
        <v>1452</v>
      </c>
      <c r="Z3" s="331" t="s">
        <v>1451</v>
      </c>
      <c r="AA3" s="331" t="s">
        <v>1450</v>
      </c>
      <c r="AB3" s="331" t="s">
        <v>1448</v>
      </c>
      <c r="AC3" s="331" t="s">
        <v>1199</v>
      </c>
      <c r="AD3" s="331" t="s">
        <v>1343</v>
      </c>
      <c r="AE3" s="331" t="s">
        <v>1347</v>
      </c>
      <c r="AF3" s="354" t="s">
        <v>1346</v>
      </c>
      <c r="AG3" s="354" t="s">
        <v>1345</v>
      </c>
      <c r="AH3" s="354" t="s">
        <v>1344</v>
      </c>
      <c r="AI3" s="141" t="s">
        <v>1203</v>
      </c>
      <c r="AJ3" s="141" t="s">
        <v>1453</v>
      </c>
      <c r="AK3" s="141" t="s">
        <v>1452</v>
      </c>
      <c r="AL3" s="141" t="s">
        <v>1451</v>
      </c>
      <c r="AM3" s="141" t="s">
        <v>1450</v>
      </c>
      <c r="AN3" s="141" t="s">
        <v>1448</v>
      </c>
      <c r="AO3" s="141" t="s">
        <v>1199</v>
      </c>
      <c r="AP3" s="141" t="s">
        <v>1343</v>
      </c>
      <c r="AQ3" s="141" t="s">
        <v>1347</v>
      </c>
      <c r="AR3" s="575" t="s">
        <v>1346</v>
      </c>
      <c r="AS3" s="575" t="s">
        <v>1345</v>
      </c>
      <c r="AT3" s="575" t="s">
        <v>1344</v>
      </c>
      <c r="AU3" s="764" t="s">
        <v>1203</v>
      </c>
      <c r="AV3" s="764" t="s">
        <v>1453</v>
      </c>
      <c r="AW3" s="764" t="s">
        <v>1452</v>
      </c>
      <c r="AX3" s="764" t="s">
        <v>1451</v>
      </c>
      <c r="AY3" s="764" t="s">
        <v>1450</v>
      </c>
      <c r="AZ3" s="764" t="s">
        <v>1448</v>
      </c>
      <c r="BA3" s="764" t="s">
        <v>1199</v>
      </c>
      <c r="BB3" s="764" t="s">
        <v>1343</v>
      </c>
      <c r="BC3" s="764" t="s">
        <v>1347</v>
      </c>
      <c r="BD3" s="777" t="s">
        <v>1346</v>
      </c>
      <c r="BE3" s="777" t="s">
        <v>1345</v>
      </c>
      <c r="BF3" s="777" t="s">
        <v>1344</v>
      </c>
    </row>
    <row r="4" spans="1:58" x14ac:dyDescent="0.25">
      <c r="A4" s="37" t="s">
        <v>1253</v>
      </c>
      <c r="B4" s="47">
        <v>444</v>
      </c>
      <c r="C4" s="47">
        <f t="shared" ref="C4:L4" si="0">(C5-B5)</f>
        <v>281</v>
      </c>
      <c r="D4" s="47">
        <f t="shared" si="0"/>
        <v>472</v>
      </c>
      <c r="E4" s="47">
        <f t="shared" si="0"/>
        <v>122</v>
      </c>
      <c r="F4" s="47">
        <f t="shared" si="0"/>
        <v>224</v>
      </c>
      <c r="G4" s="37">
        <f t="shared" si="0"/>
        <v>164</v>
      </c>
      <c r="H4" s="37">
        <f t="shared" si="0"/>
        <v>180</v>
      </c>
      <c r="I4" s="37">
        <f t="shared" si="0"/>
        <v>140</v>
      </c>
      <c r="J4" s="37">
        <f t="shared" si="0"/>
        <v>126</v>
      </c>
      <c r="K4" s="47">
        <f t="shared" si="0"/>
        <v>136</v>
      </c>
      <c r="L4" s="47">
        <f t="shared" si="0"/>
        <v>131</v>
      </c>
      <c r="M4" s="296">
        <v>131</v>
      </c>
      <c r="N4" s="296">
        <v>131</v>
      </c>
      <c r="O4" s="296">
        <v>131</v>
      </c>
      <c r="P4" s="37">
        <v>92</v>
      </c>
      <c r="Q4" s="37">
        <f t="shared" ref="Q4:AS4" si="1">(Q5-P5)</f>
        <v>654</v>
      </c>
      <c r="R4" s="37">
        <f t="shared" si="1"/>
        <v>87</v>
      </c>
      <c r="S4" s="37">
        <f t="shared" si="1"/>
        <v>69</v>
      </c>
      <c r="T4" s="37">
        <f t="shared" si="1"/>
        <v>95</v>
      </c>
      <c r="U4" s="37">
        <f t="shared" si="1"/>
        <v>152</v>
      </c>
      <c r="V4" s="37">
        <f t="shared" si="1"/>
        <v>145</v>
      </c>
      <c r="W4" s="47">
        <f t="shared" si="1"/>
        <v>74</v>
      </c>
      <c r="X4" s="47">
        <f t="shared" si="1"/>
        <v>63</v>
      </c>
      <c r="Y4" s="47">
        <f t="shared" si="1"/>
        <v>47</v>
      </c>
      <c r="Z4" s="47">
        <f t="shared" si="1"/>
        <v>72</v>
      </c>
      <c r="AA4" s="47">
        <f t="shared" si="1"/>
        <v>97</v>
      </c>
      <c r="AB4" s="37">
        <f t="shared" si="1"/>
        <v>137</v>
      </c>
      <c r="AC4" s="37">
        <f t="shared" si="1"/>
        <v>81</v>
      </c>
      <c r="AD4" s="37">
        <f t="shared" si="1"/>
        <v>62</v>
      </c>
      <c r="AE4" s="37">
        <f t="shared" si="1"/>
        <v>77</v>
      </c>
      <c r="AF4" s="37">
        <f t="shared" si="1"/>
        <v>103</v>
      </c>
      <c r="AG4" s="37">
        <f t="shared" si="1"/>
        <v>92</v>
      </c>
      <c r="AH4" s="37">
        <f t="shared" si="1"/>
        <v>77</v>
      </c>
      <c r="AI4" s="47">
        <f t="shared" si="1"/>
        <v>35</v>
      </c>
      <c r="AJ4" s="47">
        <f t="shared" si="1"/>
        <v>46</v>
      </c>
      <c r="AK4" s="47">
        <f t="shared" si="1"/>
        <v>71</v>
      </c>
      <c r="AL4" s="47">
        <f t="shared" si="1"/>
        <v>63</v>
      </c>
      <c r="AM4" s="47">
        <f t="shared" si="1"/>
        <v>53</v>
      </c>
      <c r="AN4" s="37">
        <f t="shared" si="1"/>
        <v>64</v>
      </c>
      <c r="AO4" s="37">
        <f t="shared" si="1"/>
        <v>46</v>
      </c>
      <c r="AP4" s="37">
        <f t="shared" si="1"/>
        <v>52</v>
      </c>
      <c r="AQ4" s="37">
        <f t="shared" si="1"/>
        <v>99</v>
      </c>
      <c r="AR4" s="37">
        <f t="shared" si="1"/>
        <v>74</v>
      </c>
      <c r="AS4" s="37">
        <f t="shared" si="1"/>
        <v>64</v>
      </c>
      <c r="AT4" s="37">
        <v>32</v>
      </c>
      <c r="AU4" s="47">
        <v>32</v>
      </c>
      <c r="AV4" s="47">
        <f>AV5-AU5</f>
        <v>47</v>
      </c>
      <c r="AW4" s="47"/>
      <c r="AX4" s="47"/>
      <c r="AY4" s="47"/>
      <c r="AZ4" s="37"/>
      <c r="BA4" s="37"/>
      <c r="BB4" s="37"/>
      <c r="BC4" s="37"/>
      <c r="BD4" s="37"/>
      <c r="BE4" s="37"/>
      <c r="BF4" s="37"/>
    </row>
    <row r="5" spans="1:58" x14ac:dyDescent="0.25">
      <c r="A5" s="59" t="s">
        <v>1254</v>
      </c>
      <c r="B5" s="72">
        <v>444</v>
      </c>
      <c r="C5" s="72">
        <v>725</v>
      </c>
      <c r="D5" s="72">
        <v>1197</v>
      </c>
      <c r="E5" s="72">
        <v>1319</v>
      </c>
      <c r="F5" s="72">
        <v>1543</v>
      </c>
      <c r="G5" s="72">
        <v>1707</v>
      </c>
      <c r="H5" s="72">
        <v>1887</v>
      </c>
      <c r="I5" s="72">
        <v>2027</v>
      </c>
      <c r="J5" s="72">
        <v>2153</v>
      </c>
      <c r="K5" s="72">
        <v>2289</v>
      </c>
      <c r="L5" s="72">
        <v>2420</v>
      </c>
      <c r="M5" s="297">
        <v>2420</v>
      </c>
      <c r="N5" s="297">
        <v>2420</v>
      </c>
      <c r="O5" s="297">
        <v>2420</v>
      </c>
      <c r="P5" s="72">
        <v>2512</v>
      </c>
      <c r="Q5" s="72">
        <v>3166</v>
      </c>
      <c r="R5" s="72">
        <v>3253</v>
      </c>
      <c r="S5" s="72">
        <v>3322</v>
      </c>
      <c r="T5" s="72">
        <v>3417</v>
      </c>
      <c r="U5" s="72">
        <v>3569</v>
      </c>
      <c r="V5" s="72">
        <v>3714</v>
      </c>
      <c r="W5" s="72">
        <v>3788</v>
      </c>
      <c r="X5" s="72">
        <v>3851</v>
      </c>
      <c r="Y5" s="72">
        <v>3898</v>
      </c>
      <c r="Z5" s="72">
        <v>3970</v>
      </c>
      <c r="AA5" s="72">
        <v>4067</v>
      </c>
      <c r="AB5" s="72">
        <v>4204</v>
      </c>
      <c r="AC5" s="72">
        <v>4285</v>
      </c>
      <c r="AD5" s="72">
        <v>4347</v>
      </c>
      <c r="AE5" s="72">
        <v>4424</v>
      </c>
      <c r="AF5" s="72">
        <v>4527</v>
      </c>
      <c r="AG5" s="72">
        <v>4619</v>
      </c>
      <c r="AH5" s="72">
        <v>4696</v>
      </c>
      <c r="AI5" s="72">
        <v>4731</v>
      </c>
      <c r="AJ5" s="72">
        <v>4777</v>
      </c>
      <c r="AK5" s="72">
        <v>4848</v>
      </c>
      <c r="AL5" s="72">
        <v>4911</v>
      </c>
      <c r="AM5" s="72">
        <v>4964</v>
      </c>
      <c r="AN5" s="72">
        <v>5028</v>
      </c>
      <c r="AO5" s="72">
        <v>5074</v>
      </c>
      <c r="AP5" s="72">
        <v>5126</v>
      </c>
      <c r="AQ5" s="72">
        <v>5225</v>
      </c>
      <c r="AR5" s="72">
        <v>5299</v>
      </c>
      <c r="AS5" s="72">
        <v>5363</v>
      </c>
      <c r="AT5" s="72">
        <v>5395</v>
      </c>
      <c r="AU5" s="72">
        <v>5427</v>
      </c>
      <c r="AV5" s="72">
        <v>5474</v>
      </c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1:58" x14ac:dyDescent="0.25">
      <c r="A6" s="37" t="s">
        <v>1255</v>
      </c>
      <c r="B6" s="47">
        <v>56</v>
      </c>
      <c r="C6" s="47">
        <f t="shared" ref="C6:L6" si="2">(C7-B7)</f>
        <v>36</v>
      </c>
      <c r="D6" s="47">
        <f t="shared" si="2"/>
        <v>29</v>
      </c>
      <c r="E6" s="47">
        <f t="shared" si="2"/>
        <v>42</v>
      </c>
      <c r="F6" s="47">
        <f t="shared" si="2"/>
        <v>184</v>
      </c>
      <c r="G6" s="37">
        <f t="shared" si="2"/>
        <v>23</v>
      </c>
      <c r="H6" s="37">
        <f t="shared" si="2"/>
        <v>31</v>
      </c>
      <c r="I6" s="37">
        <f t="shared" si="2"/>
        <v>41</v>
      </c>
      <c r="J6" s="37">
        <f t="shared" si="2"/>
        <v>29</v>
      </c>
      <c r="K6" s="47">
        <f t="shared" si="2"/>
        <v>11</v>
      </c>
      <c r="L6" s="47">
        <f t="shared" si="2"/>
        <v>13</v>
      </c>
      <c r="M6" s="296">
        <v>13</v>
      </c>
      <c r="N6" s="296">
        <v>13</v>
      </c>
      <c r="O6" s="296">
        <v>13</v>
      </c>
      <c r="P6" s="37">
        <v>13</v>
      </c>
      <c r="Q6" s="37">
        <f t="shared" ref="Q6:AS6" si="3">(Q7-P7)</f>
        <v>107</v>
      </c>
      <c r="R6" s="37">
        <f t="shared" si="3"/>
        <v>11</v>
      </c>
      <c r="S6" s="37">
        <f t="shared" si="3"/>
        <v>9</v>
      </c>
      <c r="T6" s="37">
        <f t="shared" si="3"/>
        <v>17</v>
      </c>
      <c r="U6" s="37">
        <f t="shared" si="3"/>
        <v>17</v>
      </c>
      <c r="V6" s="37">
        <f t="shared" si="3"/>
        <v>20</v>
      </c>
      <c r="W6" s="47">
        <f t="shared" si="3"/>
        <v>8</v>
      </c>
      <c r="X6" s="47">
        <f t="shared" si="3"/>
        <v>9</v>
      </c>
      <c r="Y6" s="47">
        <f t="shared" si="3"/>
        <v>5</v>
      </c>
      <c r="Z6" s="47">
        <f t="shared" si="3"/>
        <v>8</v>
      </c>
      <c r="AA6" s="47">
        <f t="shared" si="3"/>
        <v>16</v>
      </c>
      <c r="AB6" s="37">
        <f t="shared" si="3"/>
        <v>19</v>
      </c>
      <c r="AC6" s="37">
        <f t="shared" si="3"/>
        <v>6</v>
      </c>
      <c r="AD6" s="37">
        <f t="shared" si="3"/>
        <v>15</v>
      </c>
      <c r="AE6" s="37">
        <f t="shared" si="3"/>
        <v>12</v>
      </c>
      <c r="AF6" s="37">
        <f t="shared" si="3"/>
        <v>17</v>
      </c>
      <c r="AG6" s="37">
        <f t="shared" si="3"/>
        <v>21</v>
      </c>
      <c r="AH6" s="37">
        <f t="shared" si="3"/>
        <v>13</v>
      </c>
      <c r="AI6" s="47">
        <f t="shared" si="3"/>
        <v>11</v>
      </c>
      <c r="AJ6" s="47">
        <f t="shared" si="3"/>
        <v>-1</v>
      </c>
      <c r="AK6" s="47">
        <f t="shared" si="3"/>
        <v>15</v>
      </c>
      <c r="AL6" s="47">
        <f t="shared" si="3"/>
        <v>4</v>
      </c>
      <c r="AM6" s="47">
        <f t="shared" si="3"/>
        <v>13</v>
      </c>
      <c r="AN6" s="37">
        <f t="shared" si="3"/>
        <v>18</v>
      </c>
      <c r="AO6" s="37">
        <f t="shared" si="3"/>
        <v>7</v>
      </c>
      <c r="AP6" s="37">
        <f t="shared" si="3"/>
        <v>6</v>
      </c>
      <c r="AQ6" s="37">
        <f t="shared" si="3"/>
        <v>32</v>
      </c>
      <c r="AR6" s="37">
        <f t="shared" si="3"/>
        <v>7</v>
      </c>
      <c r="AS6" s="37">
        <f t="shared" si="3"/>
        <v>8</v>
      </c>
      <c r="AT6" s="37">
        <v>0</v>
      </c>
      <c r="AU6" s="47">
        <v>-2</v>
      </c>
      <c r="AV6" s="47">
        <f>AV7-AU7</f>
        <v>13</v>
      </c>
      <c r="AW6" s="47"/>
      <c r="AX6" s="47"/>
      <c r="AY6" s="47"/>
      <c r="AZ6" s="37"/>
      <c r="BA6" s="37"/>
      <c r="BB6" s="37"/>
      <c r="BC6" s="37"/>
      <c r="BD6" s="37"/>
      <c r="BE6" s="37"/>
      <c r="BF6" s="37"/>
    </row>
    <row r="7" spans="1:58" x14ac:dyDescent="0.25">
      <c r="A7" s="59" t="s">
        <v>1256</v>
      </c>
      <c r="B7" s="72">
        <v>56</v>
      </c>
      <c r="C7" s="72">
        <v>92</v>
      </c>
      <c r="D7" s="72">
        <v>121</v>
      </c>
      <c r="E7" s="72">
        <v>163</v>
      </c>
      <c r="F7" s="72">
        <v>347</v>
      </c>
      <c r="G7" s="72">
        <v>370</v>
      </c>
      <c r="H7" s="72">
        <v>401</v>
      </c>
      <c r="I7" s="72">
        <v>442</v>
      </c>
      <c r="J7" s="72">
        <v>471</v>
      </c>
      <c r="K7" s="72">
        <v>482</v>
      </c>
      <c r="L7" s="72">
        <v>495</v>
      </c>
      <c r="M7" s="297">
        <v>495</v>
      </c>
      <c r="N7" s="297">
        <v>495</v>
      </c>
      <c r="O7" s="297">
        <v>495</v>
      </c>
      <c r="P7" s="72">
        <v>495</v>
      </c>
      <c r="Q7" s="72">
        <v>602</v>
      </c>
      <c r="R7" s="72">
        <v>613</v>
      </c>
      <c r="S7" s="72">
        <v>622</v>
      </c>
      <c r="T7" s="72">
        <v>639</v>
      </c>
      <c r="U7" s="72">
        <v>656</v>
      </c>
      <c r="V7" s="72">
        <v>676</v>
      </c>
      <c r="W7" s="72">
        <v>684</v>
      </c>
      <c r="X7" s="72">
        <v>693</v>
      </c>
      <c r="Y7" s="72">
        <v>698</v>
      </c>
      <c r="Z7" s="72">
        <v>706</v>
      </c>
      <c r="AA7" s="72">
        <v>722</v>
      </c>
      <c r="AB7" s="72">
        <v>741</v>
      </c>
      <c r="AC7" s="72">
        <v>747</v>
      </c>
      <c r="AD7" s="72">
        <v>762</v>
      </c>
      <c r="AE7" s="72">
        <v>774</v>
      </c>
      <c r="AF7" s="72">
        <v>791</v>
      </c>
      <c r="AG7" s="72">
        <v>812</v>
      </c>
      <c r="AH7" s="72">
        <v>825</v>
      </c>
      <c r="AI7" s="72">
        <v>836</v>
      </c>
      <c r="AJ7" s="72">
        <v>835</v>
      </c>
      <c r="AK7" s="72">
        <v>850</v>
      </c>
      <c r="AL7" s="72">
        <v>854</v>
      </c>
      <c r="AM7" s="72">
        <v>867</v>
      </c>
      <c r="AN7" s="72">
        <v>885</v>
      </c>
      <c r="AO7" s="72">
        <v>892</v>
      </c>
      <c r="AP7" s="72">
        <v>898</v>
      </c>
      <c r="AQ7" s="72">
        <v>930</v>
      </c>
      <c r="AR7" s="72">
        <v>937</v>
      </c>
      <c r="AS7" s="72">
        <v>945</v>
      </c>
      <c r="AT7" s="72">
        <v>945</v>
      </c>
      <c r="AU7" s="72">
        <v>943</v>
      </c>
      <c r="AV7" s="72">
        <v>956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</row>
    <row r="8" spans="1:58" x14ac:dyDescent="0.25">
      <c r="A8" s="59" t="s">
        <v>1375</v>
      </c>
      <c r="B8" s="72">
        <f t="shared" ref="B8:K8" si="4">SUM(B5,B7)</f>
        <v>500</v>
      </c>
      <c r="C8" s="72">
        <f t="shared" si="4"/>
        <v>817</v>
      </c>
      <c r="D8" s="72">
        <f t="shared" si="4"/>
        <v>1318</v>
      </c>
      <c r="E8" s="72">
        <f t="shared" si="4"/>
        <v>1482</v>
      </c>
      <c r="F8" s="72">
        <f t="shared" si="4"/>
        <v>1890</v>
      </c>
      <c r="G8" s="72">
        <f t="shared" si="4"/>
        <v>2077</v>
      </c>
      <c r="H8" s="72">
        <f t="shared" si="4"/>
        <v>2288</v>
      </c>
      <c r="I8" s="72">
        <f t="shared" si="4"/>
        <v>2469</v>
      </c>
      <c r="J8" s="72">
        <f t="shared" si="4"/>
        <v>2624</v>
      </c>
      <c r="K8" s="72">
        <f t="shared" si="4"/>
        <v>2771</v>
      </c>
      <c r="L8" s="72">
        <f t="shared" ref="L8:AT8" si="5">SUM(L5,L7)</f>
        <v>2915</v>
      </c>
      <c r="M8" s="297">
        <v>2915</v>
      </c>
      <c r="N8" s="297">
        <v>2915</v>
      </c>
      <c r="O8" s="297">
        <v>2915</v>
      </c>
      <c r="P8" s="72">
        <f t="shared" si="5"/>
        <v>3007</v>
      </c>
      <c r="Q8" s="72">
        <f t="shared" si="5"/>
        <v>3768</v>
      </c>
      <c r="R8" s="72">
        <f t="shared" si="5"/>
        <v>3866</v>
      </c>
      <c r="S8" s="72">
        <f t="shared" si="5"/>
        <v>3944</v>
      </c>
      <c r="T8" s="72">
        <f t="shared" si="5"/>
        <v>4056</v>
      </c>
      <c r="U8" s="72">
        <f t="shared" si="5"/>
        <v>4225</v>
      </c>
      <c r="V8" s="72">
        <f t="shared" si="5"/>
        <v>4390</v>
      </c>
      <c r="W8" s="72">
        <f t="shared" si="5"/>
        <v>4472</v>
      </c>
      <c r="X8" s="72">
        <f t="shared" si="5"/>
        <v>4544</v>
      </c>
      <c r="Y8" s="72">
        <f t="shared" si="5"/>
        <v>4596</v>
      </c>
      <c r="Z8" s="72">
        <f t="shared" si="5"/>
        <v>4676</v>
      </c>
      <c r="AA8" s="72">
        <f t="shared" si="5"/>
        <v>4789</v>
      </c>
      <c r="AB8" s="72">
        <f t="shared" si="5"/>
        <v>4945</v>
      </c>
      <c r="AC8" s="72">
        <f t="shared" si="5"/>
        <v>5032</v>
      </c>
      <c r="AD8" s="72">
        <f t="shared" si="5"/>
        <v>5109</v>
      </c>
      <c r="AE8" s="72">
        <f t="shared" si="5"/>
        <v>5198</v>
      </c>
      <c r="AF8" s="72">
        <f t="shared" si="5"/>
        <v>5318</v>
      </c>
      <c r="AG8" s="72">
        <f t="shared" si="5"/>
        <v>5431</v>
      </c>
      <c r="AH8" s="72">
        <f t="shared" si="5"/>
        <v>5521</v>
      </c>
      <c r="AI8" s="72">
        <f t="shared" si="5"/>
        <v>5567</v>
      </c>
      <c r="AJ8" s="72">
        <f t="shared" si="5"/>
        <v>5612</v>
      </c>
      <c r="AK8" s="72">
        <f t="shared" si="5"/>
        <v>5698</v>
      </c>
      <c r="AL8" s="72">
        <f t="shared" si="5"/>
        <v>5765</v>
      </c>
      <c r="AM8" s="72">
        <f t="shared" si="5"/>
        <v>5831</v>
      </c>
      <c r="AN8" s="72">
        <f t="shared" si="5"/>
        <v>5913</v>
      </c>
      <c r="AO8" s="72">
        <f t="shared" si="5"/>
        <v>5966</v>
      </c>
      <c r="AP8" s="72">
        <f t="shared" si="5"/>
        <v>6024</v>
      </c>
      <c r="AQ8" s="72">
        <f t="shared" si="5"/>
        <v>6155</v>
      </c>
      <c r="AR8" s="72">
        <f t="shared" si="5"/>
        <v>6236</v>
      </c>
      <c r="AS8" s="72">
        <f t="shared" si="5"/>
        <v>6308</v>
      </c>
      <c r="AT8" s="72">
        <f t="shared" si="5"/>
        <v>6340</v>
      </c>
      <c r="AU8" s="72">
        <f>SUM(AU7+AU5)</f>
        <v>6370</v>
      </c>
      <c r="AV8" s="72">
        <f>SUM(AV7+AV5)</f>
        <v>6430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</row>
    <row r="10" spans="1:58" x14ac:dyDescent="0.25">
      <c r="A10" t="s">
        <v>1298</v>
      </c>
    </row>
    <row r="11" spans="1:58" x14ac:dyDescent="0.25">
      <c r="A11" t="s">
        <v>1299</v>
      </c>
    </row>
    <row r="22" spans="20:20" x14ac:dyDescent="0.25">
      <c r="T22" s="108"/>
    </row>
  </sheetData>
  <phoneticPr fontId="64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W12"/>
  <sheetViews>
    <sheetView workbookViewId="0">
      <pane xSplit="1" topLeftCell="W1" activePane="topRight" state="frozen"/>
      <selection pane="topRight" activeCell="AH20" sqref="AH20"/>
    </sheetView>
  </sheetViews>
  <sheetFormatPr defaultColWidth="9.140625" defaultRowHeight="15" x14ac:dyDescent="0.25"/>
  <cols>
    <col min="1" max="1" width="35.42578125" style="108" customWidth="1"/>
    <col min="2" max="30" width="9.140625" style="108"/>
    <col min="31" max="32" width="9.42578125" style="108" bestFit="1" customWidth="1"/>
    <col min="33" max="16384" width="9.140625" style="108"/>
  </cols>
  <sheetData>
    <row r="1" spans="1:49" ht="20.25" thickBot="1" x14ac:dyDescent="0.35">
      <c r="A1" s="285" t="s">
        <v>1248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49" ht="15.75" thickTop="1" x14ac:dyDescent="0.25">
      <c r="B2" s="199" t="s">
        <v>1137</v>
      </c>
      <c r="C2" s="200"/>
      <c r="D2" s="200"/>
      <c r="E2" s="200"/>
      <c r="F2" s="200"/>
      <c r="G2" s="200"/>
      <c r="H2" s="200"/>
      <c r="I2" s="200"/>
      <c r="J2" s="200"/>
      <c r="K2" s="208"/>
      <c r="L2" s="208"/>
      <c r="M2" s="208"/>
      <c r="N2" s="330" t="s">
        <v>1189</v>
      </c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54" t="s">
        <v>620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196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</row>
    <row r="3" spans="1:49" x14ac:dyDescent="0.25">
      <c r="B3" s="216" t="s">
        <v>1203</v>
      </c>
      <c r="C3" s="216" t="s">
        <v>1453</v>
      </c>
      <c r="D3" s="216" t="s">
        <v>1452</v>
      </c>
      <c r="E3" s="216" t="s">
        <v>1451</v>
      </c>
      <c r="F3" s="216" t="s">
        <v>1450</v>
      </c>
      <c r="G3" s="216" t="s">
        <v>1448</v>
      </c>
      <c r="H3" s="216" t="s">
        <v>1199</v>
      </c>
      <c r="I3" s="216" t="s">
        <v>1343</v>
      </c>
      <c r="J3" s="216" t="s">
        <v>1347</v>
      </c>
      <c r="K3" s="217" t="s">
        <v>1346</v>
      </c>
      <c r="L3" s="217" t="s">
        <v>1345</v>
      </c>
      <c r="M3" s="217" t="s">
        <v>1344</v>
      </c>
      <c r="N3" s="331" t="s">
        <v>1203</v>
      </c>
      <c r="O3" s="331" t="s">
        <v>1453</v>
      </c>
      <c r="P3" s="331" t="s">
        <v>1452</v>
      </c>
      <c r="Q3" s="331" t="s">
        <v>1451</v>
      </c>
      <c r="R3" s="331" t="s">
        <v>1450</v>
      </c>
      <c r="S3" s="331" t="s">
        <v>1448</v>
      </c>
      <c r="T3" s="331" t="s">
        <v>1199</v>
      </c>
      <c r="U3" s="331" t="s">
        <v>1343</v>
      </c>
      <c r="V3" s="502" t="s">
        <v>1347</v>
      </c>
      <c r="W3" s="328" t="s">
        <v>1346</v>
      </c>
      <c r="X3" s="503" t="s">
        <v>1345</v>
      </c>
      <c r="Y3" s="504" t="s">
        <v>1344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72" t="s">
        <v>1347</v>
      </c>
      <c r="AI3" s="60" t="s">
        <v>1346</v>
      </c>
      <c r="AJ3" s="576" t="s">
        <v>1345</v>
      </c>
      <c r="AK3" s="577" t="s">
        <v>1344</v>
      </c>
      <c r="AL3" s="764" t="s">
        <v>1203</v>
      </c>
      <c r="AM3" s="764" t="s">
        <v>1453</v>
      </c>
      <c r="AN3" s="764" t="s">
        <v>1452</v>
      </c>
      <c r="AO3" s="764" t="s">
        <v>1451</v>
      </c>
      <c r="AP3" s="764" t="s">
        <v>1450</v>
      </c>
      <c r="AQ3" s="764" t="s">
        <v>1448</v>
      </c>
      <c r="AR3" s="764" t="s">
        <v>1199</v>
      </c>
      <c r="AS3" s="764" t="s">
        <v>1343</v>
      </c>
      <c r="AT3" s="778" t="s">
        <v>1347</v>
      </c>
      <c r="AU3" s="762" t="s">
        <v>1346</v>
      </c>
      <c r="AV3" s="779" t="s">
        <v>1345</v>
      </c>
      <c r="AW3" s="780" t="s">
        <v>1344</v>
      </c>
    </row>
    <row r="4" spans="1:49" s="693" customFormat="1" x14ac:dyDescent="0.25">
      <c r="A4" s="694" t="s">
        <v>1253</v>
      </c>
      <c r="B4" s="692"/>
      <c r="C4" s="692"/>
      <c r="D4" s="692"/>
      <c r="E4" s="692"/>
      <c r="F4" s="692"/>
      <c r="G4" s="692">
        <v>584</v>
      </c>
      <c r="H4" s="692">
        <v>645</v>
      </c>
      <c r="I4" s="692">
        <v>764</v>
      </c>
      <c r="J4" s="692">
        <v>976</v>
      </c>
      <c r="K4" s="692">
        <v>1253</v>
      </c>
      <c r="L4" s="692">
        <v>1553</v>
      </c>
      <c r="M4" s="692">
        <v>1710</v>
      </c>
      <c r="N4" s="692">
        <v>1877</v>
      </c>
      <c r="O4" s="692">
        <v>2216</v>
      </c>
      <c r="P4" s="692">
        <v>2614</v>
      </c>
      <c r="Q4" s="692">
        <v>3177</v>
      </c>
      <c r="R4" s="692">
        <v>3565</v>
      </c>
      <c r="S4" s="692">
        <v>3922</v>
      </c>
      <c r="T4" s="692">
        <v>4254</v>
      </c>
      <c r="U4" s="692">
        <v>4800</v>
      </c>
      <c r="V4" s="692">
        <v>5498</v>
      </c>
      <c r="W4" s="692">
        <v>6800</v>
      </c>
      <c r="X4" s="692">
        <v>8207</v>
      </c>
      <c r="Y4" s="692">
        <v>9320</v>
      </c>
      <c r="Z4" s="692">
        <v>10770</v>
      </c>
      <c r="AA4" s="692">
        <v>12554</v>
      </c>
      <c r="AB4" s="692">
        <v>14477</v>
      </c>
      <c r="AC4" s="692">
        <v>16052</v>
      </c>
      <c r="AD4" s="692">
        <v>17911</v>
      </c>
      <c r="AE4" s="692">
        <v>20183</v>
      </c>
      <c r="AF4" s="692">
        <v>21622</v>
      </c>
      <c r="AG4" s="692">
        <v>23479</v>
      </c>
      <c r="AH4" s="692">
        <v>25494</v>
      </c>
      <c r="AI4" s="692">
        <v>26777</v>
      </c>
      <c r="AJ4" s="692">
        <v>28730</v>
      </c>
      <c r="AK4" s="692">
        <v>30621</v>
      </c>
      <c r="AL4" s="692">
        <v>32513</v>
      </c>
      <c r="AM4" s="692">
        <v>34394</v>
      </c>
      <c r="AN4" s="692"/>
      <c r="AO4" s="692"/>
      <c r="AP4" s="692"/>
      <c r="AQ4" s="692"/>
      <c r="AR4" s="692"/>
      <c r="AS4" s="692"/>
      <c r="AT4" s="692"/>
      <c r="AU4" s="692"/>
      <c r="AV4" s="692"/>
      <c r="AW4" s="692"/>
    </row>
    <row r="5" spans="1:49" s="693" customFormat="1" x14ac:dyDescent="0.25">
      <c r="A5" s="694" t="s">
        <v>1296</v>
      </c>
      <c r="B5" s="692"/>
      <c r="C5" s="692"/>
      <c r="D5" s="692"/>
      <c r="E5" s="692"/>
      <c r="F5" s="692"/>
      <c r="G5" s="692">
        <v>31</v>
      </c>
      <c r="H5" s="692">
        <v>44</v>
      </c>
      <c r="I5" s="692">
        <v>64</v>
      </c>
      <c r="J5" s="692">
        <v>89</v>
      </c>
      <c r="K5" s="692">
        <v>102</v>
      </c>
      <c r="L5" s="692">
        <v>112</v>
      </c>
      <c r="M5" s="692">
        <v>122</v>
      </c>
      <c r="N5" s="692">
        <v>135</v>
      </c>
      <c r="O5" s="692">
        <v>139</v>
      </c>
      <c r="P5" s="692">
        <v>147</v>
      </c>
      <c r="Q5" s="692">
        <v>155</v>
      </c>
      <c r="R5" s="692">
        <v>192</v>
      </c>
      <c r="S5" s="692">
        <v>216</v>
      </c>
      <c r="T5" s="692">
        <v>232</v>
      </c>
      <c r="U5" s="692">
        <v>252</v>
      </c>
      <c r="V5" s="692">
        <v>266</v>
      </c>
      <c r="W5" s="692">
        <v>282</v>
      </c>
      <c r="X5" s="692">
        <v>297</v>
      </c>
      <c r="Y5" s="692">
        <v>309</v>
      </c>
      <c r="Z5" s="692">
        <v>316</v>
      </c>
      <c r="AA5" s="692">
        <v>321</v>
      </c>
      <c r="AB5" s="692">
        <v>335</v>
      </c>
      <c r="AC5" s="692">
        <v>361</v>
      </c>
      <c r="AD5" s="692">
        <v>371</v>
      </c>
      <c r="AE5" s="692">
        <v>410</v>
      </c>
      <c r="AF5" s="692">
        <v>431</v>
      </c>
      <c r="AG5" s="692">
        <v>454</v>
      </c>
      <c r="AH5" s="692">
        <v>520</v>
      </c>
      <c r="AI5" s="692">
        <v>592</v>
      </c>
      <c r="AJ5" s="692">
        <v>655</v>
      </c>
      <c r="AK5" s="692">
        <v>672</v>
      </c>
      <c r="AL5" s="692">
        <v>689</v>
      </c>
      <c r="AM5" s="692">
        <v>715</v>
      </c>
      <c r="AN5" s="692"/>
      <c r="AO5" s="692"/>
      <c r="AP5" s="692"/>
      <c r="AQ5" s="692"/>
      <c r="AR5" s="692"/>
      <c r="AS5" s="692"/>
      <c r="AT5" s="692"/>
      <c r="AU5" s="692"/>
      <c r="AV5" s="692"/>
      <c r="AW5" s="692"/>
    </row>
    <row r="6" spans="1:49" s="693" customFormat="1" x14ac:dyDescent="0.25">
      <c r="A6" s="694" t="s">
        <v>1179</v>
      </c>
      <c r="B6" s="692"/>
      <c r="C6" s="692"/>
      <c r="D6" s="692"/>
      <c r="E6" s="692"/>
      <c r="F6" s="692"/>
      <c r="G6" s="692"/>
      <c r="H6" s="692"/>
      <c r="I6" s="692">
        <v>82</v>
      </c>
      <c r="J6" s="692">
        <v>89</v>
      </c>
      <c r="K6" s="692">
        <v>136</v>
      </c>
      <c r="L6" s="692">
        <v>158</v>
      </c>
      <c r="M6" s="692">
        <v>165</v>
      </c>
      <c r="N6" s="692">
        <v>216</v>
      </c>
      <c r="O6" s="692">
        <v>272</v>
      </c>
      <c r="P6" s="692">
        <v>288</v>
      </c>
      <c r="Q6" s="692">
        <v>320</v>
      </c>
      <c r="R6" s="692">
        <v>349</v>
      </c>
      <c r="S6" s="692">
        <v>376</v>
      </c>
      <c r="T6" s="692">
        <v>1204</v>
      </c>
      <c r="U6" s="692">
        <v>1218</v>
      </c>
      <c r="V6" s="692">
        <v>1239</v>
      </c>
      <c r="W6" s="692">
        <v>1270</v>
      </c>
      <c r="X6" s="692">
        <v>1311</v>
      </c>
      <c r="Y6" s="692">
        <v>1326</v>
      </c>
      <c r="Z6" s="692">
        <v>1371</v>
      </c>
      <c r="AA6" s="692">
        <v>1439</v>
      </c>
      <c r="AB6" s="692">
        <v>1525</v>
      </c>
      <c r="AC6" s="692">
        <v>1623</v>
      </c>
      <c r="AD6" s="692">
        <v>1719</v>
      </c>
      <c r="AE6" s="692">
        <v>2418</v>
      </c>
      <c r="AF6" s="692">
        <v>2739</v>
      </c>
      <c r="AG6" s="692">
        <v>2857</v>
      </c>
      <c r="AH6" s="692">
        <v>3125</v>
      </c>
      <c r="AI6" s="692">
        <v>3308</v>
      </c>
      <c r="AJ6" s="692">
        <v>3565</v>
      </c>
      <c r="AK6" s="692">
        <v>4107</v>
      </c>
      <c r="AL6" s="692">
        <v>4650</v>
      </c>
      <c r="AM6" s="692">
        <v>5533</v>
      </c>
      <c r="AN6" s="692"/>
      <c r="AO6" s="692"/>
      <c r="AP6" s="692"/>
      <c r="AQ6" s="692"/>
      <c r="AR6" s="692"/>
      <c r="AS6" s="692"/>
      <c r="AT6" s="692"/>
      <c r="AU6" s="692"/>
      <c r="AV6" s="692"/>
      <c r="AW6" s="692"/>
    </row>
    <row r="7" spans="1:49" s="693" customFormat="1" x14ac:dyDescent="0.25">
      <c r="A7" s="694" t="s">
        <v>1049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>
        <v>43</v>
      </c>
      <c r="T7" s="692">
        <v>54</v>
      </c>
      <c r="U7" s="692">
        <v>62</v>
      </c>
      <c r="V7" s="692">
        <v>75</v>
      </c>
      <c r="W7" s="692">
        <v>112</v>
      </c>
      <c r="X7" s="692">
        <v>140</v>
      </c>
      <c r="Y7" s="692">
        <v>152</v>
      </c>
      <c r="Z7" s="692">
        <v>167</v>
      </c>
      <c r="AA7" s="692">
        <v>216</v>
      </c>
      <c r="AB7" s="692">
        <v>296</v>
      </c>
      <c r="AC7" s="692">
        <v>348</v>
      </c>
      <c r="AD7" s="692">
        <v>396</v>
      </c>
      <c r="AE7" s="692">
        <v>479</v>
      </c>
      <c r="AF7" s="692">
        <v>520</v>
      </c>
      <c r="AG7" s="692">
        <v>558</v>
      </c>
      <c r="AH7" s="692">
        <v>685</v>
      </c>
      <c r="AI7" s="692">
        <v>774</v>
      </c>
      <c r="AJ7" s="692">
        <v>882</v>
      </c>
      <c r="AK7" s="692">
        <v>933</v>
      </c>
      <c r="AL7" s="692">
        <v>985</v>
      </c>
      <c r="AM7" s="692">
        <v>1050</v>
      </c>
      <c r="AN7" s="692"/>
      <c r="AO7" s="692"/>
      <c r="AP7" s="692"/>
      <c r="AQ7" s="692"/>
      <c r="AR7" s="692"/>
      <c r="AS7" s="692"/>
      <c r="AT7" s="692"/>
      <c r="AU7" s="692"/>
      <c r="AV7" s="692"/>
      <c r="AW7" s="692"/>
    </row>
    <row r="8" spans="1:49" s="693" customFormat="1" x14ac:dyDescent="0.25">
      <c r="A8" s="694" t="s">
        <v>251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>
        <v>1</v>
      </c>
      <c r="W8" s="692">
        <v>13</v>
      </c>
      <c r="X8" s="692">
        <v>28</v>
      </c>
      <c r="Y8" s="692">
        <v>37</v>
      </c>
      <c r="Z8" s="692">
        <v>46</v>
      </c>
      <c r="AA8" s="692">
        <v>51</v>
      </c>
      <c r="AB8" s="692">
        <v>60</v>
      </c>
      <c r="AC8" s="692">
        <v>65</v>
      </c>
      <c r="AD8" s="692">
        <v>75</v>
      </c>
      <c r="AE8" s="692">
        <v>185</v>
      </c>
      <c r="AF8" s="692">
        <v>204</v>
      </c>
      <c r="AG8" s="692">
        <v>223</v>
      </c>
      <c r="AH8" s="692">
        <v>256</v>
      </c>
      <c r="AI8" s="692">
        <v>521</v>
      </c>
      <c r="AJ8" s="692">
        <v>689</v>
      </c>
      <c r="AK8" s="692">
        <v>939</v>
      </c>
      <c r="AL8" s="692">
        <v>1189</v>
      </c>
      <c r="AM8" s="692">
        <v>1222</v>
      </c>
      <c r="AN8" s="692"/>
      <c r="AO8" s="692"/>
      <c r="AP8" s="692"/>
      <c r="AQ8" s="692"/>
      <c r="AR8" s="692"/>
      <c r="AS8" s="692"/>
      <c r="AT8" s="692"/>
      <c r="AU8" s="692"/>
      <c r="AV8" s="692"/>
      <c r="AW8" s="692"/>
    </row>
    <row r="9" spans="1:49" s="693" customFormat="1" x14ac:dyDescent="0.25">
      <c r="A9" s="694" t="s">
        <v>341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>
        <v>3</v>
      </c>
      <c r="AI9" s="692">
        <v>45</v>
      </c>
      <c r="AJ9" s="692">
        <v>97</v>
      </c>
      <c r="AK9" s="692">
        <v>131</v>
      </c>
      <c r="AL9" s="692">
        <v>165</v>
      </c>
      <c r="AM9" s="692">
        <v>224</v>
      </c>
      <c r="AN9" s="692"/>
      <c r="AO9" s="692"/>
      <c r="AP9" s="692"/>
      <c r="AQ9" s="692"/>
      <c r="AR9" s="692"/>
      <c r="AS9" s="692"/>
      <c r="AT9" s="692"/>
      <c r="AU9" s="692"/>
      <c r="AV9" s="692"/>
      <c r="AW9" s="692"/>
    </row>
    <row r="10" spans="1:49" s="693" customFormat="1" x14ac:dyDescent="0.25">
      <c r="A10" s="694" t="s">
        <v>1466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>
        <v>64</v>
      </c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</row>
    <row r="11" spans="1:49" s="693" customFormat="1" x14ac:dyDescent="0.25">
      <c r="A11" s="694" t="s">
        <v>644</v>
      </c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>
        <v>45</v>
      </c>
      <c r="AD11" s="692">
        <v>54</v>
      </c>
      <c r="AE11" s="692">
        <v>128</v>
      </c>
      <c r="AF11" s="692">
        <v>147</v>
      </c>
      <c r="AG11" s="692">
        <v>175</v>
      </c>
      <c r="AH11" s="692">
        <v>213</v>
      </c>
      <c r="AI11" s="692">
        <v>250</v>
      </c>
      <c r="AJ11" s="692">
        <v>314</v>
      </c>
      <c r="AK11" s="692">
        <v>369</v>
      </c>
      <c r="AL11" s="692">
        <v>425</v>
      </c>
      <c r="AM11" s="692">
        <v>464</v>
      </c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</row>
    <row r="12" spans="1:49" x14ac:dyDescent="0.25">
      <c r="A12" s="59" t="s">
        <v>1375</v>
      </c>
      <c r="B12" s="72"/>
      <c r="C12" s="72"/>
      <c r="D12" s="72"/>
      <c r="E12" s="72"/>
      <c r="F12" s="72"/>
      <c r="G12" s="72">
        <f>SUM(G4,G5)</f>
        <v>615</v>
      </c>
      <c r="H12" s="72">
        <f>SUM(H4,H5)</f>
        <v>689</v>
      </c>
      <c r="I12" s="72">
        <f t="shared" ref="I12:R12" si="0">SUM(I4,I5,I6)</f>
        <v>910</v>
      </c>
      <c r="J12" s="72">
        <f t="shared" si="0"/>
        <v>1154</v>
      </c>
      <c r="K12" s="72">
        <f t="shared" si="0"/>
        <v>1491</v>
      </c>
      <c r="L12" s="72">
        <f t="shared" si="0"/>
        <v>1823</v>
      </c>
      <c r="M12" s="72">
        <f t="shared" si="0"/>
        <v>1997</v>
      </c>
      <c r="N12" s="72">
        <f t="shared" si="0"/>
        <v>2228</v>
      </c>
      <c r="O12" s="72">
        <f t="shared" si="0"/>
        <v>2627</v>
      </c>
      <c r="P12" s="72">
        <f t="shared" si="0"/>
        <v>3049</v>
      </c>
      <c r="Q12" s="72">
        <f t="shared" si="0"/>
        <v>3652</v>
      </c>
      <c r="R12" s="72">
        <f t="shared" si="0"/>
        <v>4106</v>
      </c>
      <c r="S12" s="72">
        <f t="shared" ref="S12:AB12" si="1">SUM(S4,S5,S6,S7)</f>
        <v>4557</v>
      </c>
      <c r="T12" s="72">
        <f t="shared" si="1"/>
        <v>5744</v>
      </c>
      <c r="U12" s="72">
        <f t="shared" si="1"/>
        <v>6332</v>
      </c>
      <c r="V12" s="72">
        <f t="shared" si="1"/>
        <v>7078</v>
      </c>
      <c r="W12" s="72">
        <f t="shared" si="1"/>
        <v>8464</v>
      </c>
      <c r="X12" s="72">
        <f t="shared" si="1"/>
        <v>9955</v>
      </c>
      <c r="Y12" s="72">
        <f t="shared" si="1"/>
        <v>11107</v>
      </c>
      <c r="Z12" s="72">
        <f t="shared" si="1"/>
        <v>12624</v>
      </c>
      <c r="AA12" s="72">
        <f t="shared" si="1"/>
        <v>14530</v>
      </c>
      <c r="AB12" s="72">
        <f t="shared" si="1"/>
        <v>16633</v>
      </c>
      <c r="AC12" s="72">
        <f>SUM(AC4,AC5,AC6,AC7,AC11)</f>
        <v>18429</v>
      </c>
      <c r="AD12" s="72">
        <f>SUM(AD4,AD5,AD6,AD7,AD8,AD11)</f>
        <v>20526</v>
      </c>
      <c r="AE12" s="72">
        <f>SUM(AE4,AE5,AE6,AE7,AE8,AE11)</f>
        <v>23803</v>
      </c>
      <c r="AF12" s="72">
        <f>SUM(AF4,AF5,AF6,AF7,AF8,AF11)</f>
        <v>25663</v>
      </c>
      <c r="AG12" s="72">
        <f>SUM(AG4,AG5,AG6,AG7,AG8,AG11)</f>
        <v>27746</v>
      </c>
      <c r="AH12" s="72">
        <f t="shared" ref="AH12:AM12" si="2">SUM(AH4:AH11)</f>
        <v>30296</v>
      </c>
      <c r="AI12" s="72">
        <f t="shared" si="2"/>
        <v>32267</v>
      </c>
      <c r="AJ12" s="72">
        <f t="shared" si="2"/>
        <v>34932</v>
      </c>
      <c r="AK12" s="72">
        <f t="shared" si="2"/>
        <v>37772</v>
      </c>
      <c r="AL12" s="72">
        <f t="shared" si="2"/>
        <v>40616</v>
      </c>
      <c r="AM12" s="72">
        <f t="shared" si="2"/>
        <v>43666</v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</sheetData>
  <phoneticPr fontId="64" type="noConversion"/>
  <pageMargins left="0.7" right="0.7" top="0.75" bottom="0.75" header="0.3" footer="0.3"/>
  <ignoredErrors>
    <ignoredError sqref="I12" formula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workbookViewId="0">
      <pane xSplit="1" topLeftCell="R1" activePane="topRight" state="frozen"/>
      <selection pane="topRight" activeCell="AH8" sqref="AH8"/>
    </sheetView>
  </sheetViews>
  <sheetFormatPr defaultColWidth="8.85546875" defaultRowHeight="15" x14ac:dyDescent="0.25"/>
  <cols>
    <col min="1" max="1" width="26" style="108" customWidth="1"/>
  </cols>
  <sheetData>
    <row r="1" spans="1:44" x14ac:dyDescent="0.25">
      <c r="B1" s="108"/>
    </row>
    <row r="2" spans="1:44" x14ac:dyDescent="0.25">
      <c r="B2" s="200" t="s">
        <v>1300</v>
      </c>
      <c r="C2" s="200"/>
      <c r="D2" s="200"/>
      <c r="E2" s="200"/>
      <c r="F2" s="200"/>
      <c r="G2" s="200"/>
      <c r="H2" s="200"/>
      <c r="I2" s="327" t="s">
        <v>1185</v>
      </c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55" t="s">
        <v>621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200" t="s">
        <v>197</v>
      </c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</row>
    <row r="3" spans="1:44" x14ac:dyDescent="0.25">
      <c r="B3" s="201" t="s">
        <v>1448</v>
      </c>
      <c r="C3" s="201" t="s">
        <v>1199</v>
      </c>
      <c r="D3" s="201" t="s">
        <v>1343</v>
      </c>
      <c r="E3" s="201" t="s">
        <v>1347</v>
      </c>
      <c r="F3" s="201" t="s">
        <v>1346</v>
      </c>
      <c r="G3" s="201" t="s">
        <v>1345</v>
      </c>
      <c r="H3" s="201" t="s">
        <v>1460</v>
      </c>
      <c r="I3" s="331" t="s">
        <v>1203</v>
      </c>
      <c r="J3" s="331" t="s">
        <v>1453</v>
      </c>
      <c r="K3" s="331" t="s">
        <v>1452</v>
      </c>
      <c r="L3" s="331" t="s">
        <v>1451</v>
      </c>
      <c r="M3" s="331" t="s">
        <v>1450</v>
      </c>
      <c r="N3" s="331" t="s">
        <v>1448</v>
      </c>
      <c r="O3" s="331" t="s">
        <v>1199</v>
      </c>
      <c r="P3" s="331" t="s">
        <v>1343</v>
      </c>
      <c r="Q3" s="331" t="s">
        <v>1347</v>
      </c>
      <c r="R3" s="331" t="s">
        <v>1346</v>
      </c>
      <c r="S3" s="331" t="s">
        <v>1345</v>
      </c>
      <c r="T3" s="331" t="s">
        <v>1460</v>
      </c>
      <c r="U3" s="141" t="s">
        <v>1203</v>
      </c>
      <c r="V3" s="141" t="s">
        <v>1453</v>
      </c>
      <c r="W3" s="141" t="s">
        <v>1452</v>
      </c>
      <c r="X3" s="141" t="s">
        <v>1451</v>
      </c>
      <c r="Y3" s="141" t="s">
        <v>1450</v>
      </c>
      <c r="Z3" s="141" t="s">
        <v>1448</v>
      </c>
      <c r="AA3" s="141" t="s">
        <v>1199</v>
      </c>
      <c r="AB3" s="141" t="s">
        <v>1343</v>
      </c>
      <c r="AC3" s="141" t="s">
        <v>1347</v>
      </c>
      <c r="AD3" s="141" t="s">
        <v>1346</v>
      </c>
      <c r="AE3" s="141" t="s">
        <v>1345</v>
      </c>
      <c r="AF3" s="141" t="s">
        <v>1460</v>
      </c>
      <c r="AG3" s="764" t="s">
        <v>1203</v>
      </c>
      <c r="AH3" s="764" t="s">
        <v>1453</v>
      </c>
      <c r="AI3" s="764" t="s">
        <v>1452</v>
      </c>
      <c r="AJ3" s="764" t="s">
        <v>1451</v>
      </c>
      <c r="AK3" s="764" t="s">
        <v>1450</v>
      </c>
      <c r="AL3" s="764" t="s">
        <v>1448</v>
      </c>
      <c r="AM3" s="764" t="s">
        <v>1199</v>
      </c>
      <c r="AN3" s="764" t="s">
        <v>1343</v>
      </c>
      <c r="AO3" s="764" t="s">
        <v>1347</v>
      </c>
      <c r="AP3" s="764" t="s">
        <v>1346</v>
      </c>
      <c r="AQ3" s="764" t="s">
        <v>1345</v>
      </c>
      <c r="AR3" s="764" t="s">
        <v>1460</v>
      </c>
    </row>
    <row r="4" spans="1:44" x14ac:dyDescent="0.25">
      <c r="A4" s="47" t="s">
        <v>1073</v>
      </c>
      <c r="B4" s="47">
        <v>16290</v>
      </c>
      <c r="C4" s="47">
        <v>16866</v>
      </c>
      <c r="D4" s="47">
        <v>17461</v>
      </c>
      <c r="E4" s="47">
        <v>17849</v>
      </c>
      <c r="F4" s="47">
        <v>18292</v>
      </c>
      <c r="G4" s="47">
        <v>19263</v>
      </c>
      <c r="H4" s="47">
        <v>19663</v>
      </c>
      <c r="I4" s="47">
        <v>20138</v>
      </c>
      <c r="J4" s="47">
        <v>20506</v>
      </c>
      <c r="K4" s="47">
        <v>20992</v>
      </c>
      <c r="L4" s="47">
        <v>21389</v>
      </c>
      <c r="M4" s="47">
        <v>21805</v>
      </c>
      <c r="N4" s="47">
        <v>22196</v>
      </c>
      <c r="O4" s="47">
        <v>22793</v>
      </c>
      <c r="P4" s="47">
        <v>23443</v>
      </c>
      <c r="Q4" s="47">
        <v>23995</v>
      </c>
      <c r="R4" s="47">
        <v>24526</v>
      </c>
      <c r="S4" s="47">
        <v>24996</v>
      </c>
      <c r="T4" s="47">
        <v>25489</v>
      </c>
      <c r="U4" s="47">
        <v>26106</v>
      </c>
      <c r="V4" s="47">
        <v>26252</v>
      </c>
      <c r="W4" s="47">
        <v>26355</v>
      </c>
      <c r="X4" s="47">
        <v>26445</v>
      </c>
      <c r="Y4" s="47">
        <v>26597</v>
      </c>
      <c r="Z4" s="47">
        <v>26807</v>
      </c>
      <c r="AA4" s="47">
        <v>26962</v>
      </c>
      <c r="AB4" s="47">
        <v>27160</v>
      </c>
      <c r="AC4" s="47">
        <v>27345</v>
      </c>
      <c r="AD4" s="47">
        <v>27455</v>
      </c>
      <c r="AE4" s="47">
        <v>28112</v>
      </c>
      <c r="AF4" s="47">
        <v>28308</v>
      </c>
      <c r="AG4" s="47">
        <v>28504</v>
      </c>
      <c r="AH4" s="47">
        <v>28777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x14ac:dyDescent="0.25">
      <c r="A5" s="47" t="s">
        <v>1301</v>
      </c>
      <c r="B5" s="47"/>
      <c r="C5" s="47">
        <v>1137</v>
      </c>
      <c r="D5" s="47">
        <v>1137</v>
      </c>
      <c r="E5" s="47">
        <v>1137</v>
      </c>
      <c r="F5" s="47">
        <v>1137</v>
      </c>
      <c r="G5" s="47">
        <v>1144</v>
      </c>
      <c r="H5" s="47">
        <v>1144</v>
      </c>
      <c r="I5" s="47">
        <v>1145</v>
      </c>
      <c r="J5" s="47">
        <v>1145</v>
      </c>
      <c r="K5" s="47">
        <v>1146</v>
      </c>
      <c r="L5" s="47">
        <v>1146</v>
      </c>
      <c r="M5" s="47">
        <v>1146</v>
      </c>
      <c r="N5" s="47">
        <v>1146</v>
      </c>
      <c r="O5" s="47">
        <v>1146</v>
      </c>
      <c r="P5" s="47">
        <v>1146</v>
      </c>
      <c r="Q5" s="47">
        <v>1146</v>
      </c>
      <c r="R5" s="47">
        <v>1146</v>
      </c>
      <c r="S5" s="47">
        <v>1158</v>
      </c>
      <c r="T5" s="47">
        <v>1157</v>
      </c>
      <c r="U5" s="47">
        <v>1157</v>
      </c>
      <c r="V5" s="47">
        <v>1157</v>
      </c>
      <c r="W5" s="47">
        <v>1157</v>
      </c>
      <c r="X5" s="47">
        <v>1157</v>
      </c>
      <c r="Y5" s="47">
        <v>1163</v>
      </c>
      <c r="Z5" s="47">
        <v>1284</v>
      </c>
      <c r="AA5" s="47">
        <v>1284</v>
      </c>
      <c r="AB5" s="47">
        <v>1302</v>
      </c>
      <c r="AC5" s="47">
        <v>1451</v>
      </c>
      <c r="AD5" s="47">
        <v>1532</v>
      </c>
      <c r="AE5" s="47">
        <v>1683</v>
      </c>
      <c r="AF5" s="47">
        <v>1751</v>
      </c>
      <c r="AG5" s="47">
        <v>1819</v>
      </c>
      <c r="AH5" s="47">
        <v>1862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x14ac:dyDescent="0.25">
      <c r="A6" s="47" t="s">
        <v>1302</v>
      </c>
      <c r="B6" s="47"/>
      <c r="C6" s="47">
        <v>9</v>
      </c>
      <c r="D6" s="47">
        <v>9</v>
      </c>
      <c r="E6" s="47">
        <v>9</v>
      </c>
      <c r="F6" s="47">
        <v>9</v>
      </c>
      <c r="G6" s="47">
        <v>10</v>
      </c>
      <c r="H6" s="47">
        <v>10</v>
      </c>
      <c r="I6" s="47">
        <v>10</v>
      </c>
      <c r="J6" s="47">
        <v>10</v>
      </c>
      <c r="K6" s="47">
        <v>10</v>
      </c>
      <c r="L6" s="47">
        <v>10</v>
      </c>
      <c r="M6" s="47">
        <v>10</v>
      </c>
      <c r="N6" s="47">
        <v>10</v>
      </c>
      <c r="O6" s="47">
        <v>10</v>
      </c>
      <c r="P6" s="47">
        <v>10</v>
      </c>
      <c r="Q6" s="47">
        <v>10</v>
      </c>
      <c r="R6" s="47">
        <v>10</v>
      </c>
      <c r="S6" s="47">
        <v>11</v>
      </c>
      <c r="T6" s="47">
        <v>11</v>
      </c>
      <c r="U6" s="47">
        <v>11</v>
      </c>
      <c r="V6" s="47">
        <v>11</v>
      </c>
      <c r="W6" s="47">
        <v>11</v>
      </c>
      <c r="X6" s="47">
        <v>11</v>
      </c>
      <c r="Y6" s="47">
        <v>11</v>
      </c>
      <c r="Z6" s="47">
        <v>11</v>
      </c>
      <c r="AA6" s="47">
        <v>11</v>
      </c>
      <c r="AB6" s="47">
        <v>11</v>
      </c>
      <c r="AC6" s="47">
        <v>11</v>
      </c>
      <c r="AD6" s="47">
        <v>11</v>
      </c>
      <c r="AE6" s="47">
        <v>11</v>
      </c>
      <c r="AF6" s="47">
        <v>11</v>
      </c>
      <c r="AG6" s="47">
        <v>11</v>
      </c>
      <c r="AH6" s="47">
        <v>11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x14ac:dyDescent="0.25">
      <c r="A7" s="47" t="s">
        <v>1303</v>
      </c>
      <c r="B7" s="47"/>
      <c r="C7" s="47">
        <v>18</v>
      </c>
      <c r="D7" s="47">
        <v>18</v>
      </c>
      <c r="E7" s="47">
        <v>18</v>
      </c>
      <c r="F7" s="47">
        <v>18</v>
      </c>
      <c r="G7" s="47">
        <v>18</v>
      </c>
      <c r="H7" s="47">
        <v>18</v>
      </c>
      <c r="I7" s="47">
        <v>18</v>
      </c>
      <c r="J7" s="47">
        <v>18</v>
      </c>
      <c r="K7" s="47">
        <v>18</v>
      </c>
      <c r="L7" s="47">
        <v>18</v>
      </c>
      <c r="M7" s="47">
        <v>18</v>
      </c>
      <c r="N7" s="47">
        <v>18</v>
      </c>
      <c r="O7" s="47">
        <v>18</v>
      </c>
      <c r="P7" s="47">
        <v>18</v>
      </c>
      <c r="Q7" s="47">
        <v>18</v>
      </c>
      <c r="R7" s="47">
        <v>18</v>
      </c>
      <c r="S7" s="47">
        <v>18</v>
      </c>
      <c r="T7" s="47">
        <v>18</v>
      </c>
      <c r="U7" s="47">
        <v>18</v>
      </c>
      <c r="V7" s="47">
        <v>18</v>
      </c>
      <c r="W7" s="47">
        <v>18</v>
      </c>
      <c r="X7" s="47">
        <v>18</v>
      </c>
      <c r="Y7" s="47">
        <v>20</v>
      </c>
      <c r="Z7" s="47">
        <v>26</v>
      </c>
      <c r="AA7" s="47">
        <v>26</v>
      </c>
      <c r="AB7" s="47">
        <v>27</v>
      </c>
      <c r="AC7" s="47">
        <v>31</v>
      </c>
      <c r="AD7" s="47">
        <v>37</v>
      </c>
      <c r="AE7" s="47">
        <v>42</v>
      </c>
      <c r="AF7" s="47">
        <v>47</v>
      </c>
      <c r="AG7" s="47">
        <v>52</v>
      </c>
      <c r="AH7" s="47">
        <v>54</v>
      </c>
      <c r="AI7" s="47"/>
      <c r="AJ7" s="47"/>
      <c r="AK7" s="47"/>
      <c r="AL7" s="47"/>
      <c r="AM7" s="47"/>
      <c r="AN7" s="47"/>
      <c r="AO7" s="47"/>
      <c r="AP7" s="47"/>
      <c r="AQ7" s="47"/>
      <c r="AR7" s="47"/>
    </row>
  </sheetData>
  <phoneticPr fontId="6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6"/>
  <sheetViews>
    <sheetView workbookViewId="0">
      <pane xSplit="1" topLeftCell="AE1" activePane="topRight" state="frozen"/>
      <selection pane="topRight" activeCell="AI5" sqref="AI5"/>
    </sheetView>
  </sheetViews>
  <sheetFormatPr defaultColWidth="8.85546875" defaultRowHeight="15" x14ac:dyDescent="0.25"/>
  <cols>
    <col min="1" max="1" width="26.140625" customWidth="1"/>
    <col min="2" max="2" width="10.85546875" style="108" customWidth="1"/>
  </cols>
  <sheetData>
    <row r="1" spans="1:45" ht="20.25" thickBot="1" x14ac:dyDescent="0.35">
      <c r="A1" s="295" t="s">
        <v>1175</v>
      </c>
      <c r="B1" s="458" t="s">
        <v>1300</v>
      </c>
      <c r="C1" s="458"/>
      <c r="D1" s="458"/>
      <c r="E1" s="458"/>
      <c r="F1" s="458"/>
      <c r="G1" s="458"/>
      <c r="H1" s="458"/>
      <c r="I1" s="458"/>
      <c r="J1" s="200" t="s">
        <v>1185</v>
      </c>
      <c r="K1" s="200"/>
      <c r="L1" s="200"/>
      <c r="M1" s="200"/>
      <c r="N1" s="200"/>
      <c r="O1" s="451"/>
      <c r="P1" s="451"/>
      <c r="Q1" s="451"/>
      <c r="R1" s="451"/>
      <c r="S1" s="451"/>
      <c r="T1" s="451"/>
      <c r="U1" s="451"/>
      <c r="V1" s="55" t="s">
        <v>621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200" t="s">
        <v>197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</row>
    <row r="2" spans="1:45" ht="15.75" thickTop="1" x14ac:dyDescent="0.25">
      <c r="A2" s="108"/>
      <c r="B2" s="456" t="s">
        <v>1450</v>
      </c>
      <c r="C2" s="457" t="s">
        <v>1448</v>
      </c>
      <c r="D2" s="457" t="s">
        <v>1199</v>
      </c>
      <c r="E2" s="457" t="s">
        <v>1343</v>
      </c>
      <c r="F2" s="457" t="s">
        <v>1347</v>
      </c>
      <c r="G2" s="457" t="s">
        <v>1346</v>
      </c>
      <c r="H2" s="457" t="s">
        <v>1345</v>
      </c>
      <c r="I2" s="457" t="s">
        <v>1460</v>
      </c>
      <c r="J2" s="216" t="s">
        <v>1203</v>
      </c>
      <c r="K2" s="216" t="s">
        <v>1453</v>
      </c>
      <c r="L2" s="216" t="s">
        <v>1452</v>
      </c>
      <c r="M2" s="216" t="s">
        <v>1451</v>
      </c>
      <c r="N2" s="452" t="s">
        <v>1450</v>
      </c>
      <c r="O2" s="209" t="s">
        <v>1448</v>
      </c>
      <c r="P2" s="209" t="s">
        <v>1199</v>
      </c>
      <c r="Q2" s="209" t="s">
        <v>1343</v>
      </c>
      <c r="R2" s="209" t="s">
        <v>1347</v>
      </c>
      <c r="S2" s="209" t="s">
        <v>1346</v>
      </c>
      <c r="T2" s="209" t="s">
        <v>1345</v>
      </c>
      <c r="U2" s="209" t="s">
        <v>1460</v>
      </c>
      <c r="V2" s="141" t="s">
        <v>1203</v>
      </c>
      <c r="W2" s="141" t="s">
        <v>1453</v>
      </c>
      <c r="X2" s="141" t="s">
        <v>1452</v>
      </c>
      <c r="Y2" s="141" t="s">
        <v>1451</v>
      </c>
      <c r="Z2" s="172" t="s">
        <v>1450</v>
      </c>
      <c r="AA2" s="60" t="s">
        <v>1448</v>
      </c>
      <c r="AB2" s="60" t="s">
        <v>1199</v>
      </c>
      <c r="AC2" s="60" t="s">
        <v>1343</v>
      </c>
      <c r="AD2" s="60" t="s">
        <v>1347</v>
      </c>
      <c r="AE2" s="60" t="s">
        <v>1346</v>
      </c>
      <c r="AF2" s="60" t="s">
        <v>1345</v>
      </c>
      <c r="AG2" s="60" t="s">
        <v>1460</v>
      </c>
      <c r="AH2" s="764" t="s">
        <v>1203</v>
      </c>
      <c r="AI2" s="764" t="s">
        <v>1453</v>
      </c>
      <c r="AJ2" s="764" t="s">
        <v>1452</v>
      </c>
      <c r="AK2" s="764" t="s">
        <v>1451</v>
      </c>
      <c r="AL2" s="778" t="s">
        <v>1450</v>
      </c>
      <c r="AM2" s="762" t="s">
        <v>1448</v>
      </c>
      <c r="AN2" s="762" t="s">
        <v>1199</v>
      </c>
      <c r="AO2" s="762" t="s">
        <v>1343</v>
      </c>
      <c r="AP2" s="762" t="s">
        <v>1347</v>
      </c>
      <c r="AQ2" s="762" t="s">
        <v>1346</v>
      </c>
      <c r="AR2" s="762" t="s">
        <v>1345</v>
      </c>
      <c r="AS2" s="762" t="s">
        <v>1460</v>
      </c>
    </row>
    <row r="3" spans="1:45" x14ac:dyDescent="0.25">
      <c r="A3" s="318" t="s">
        <v>1176</v>
      </c>
      <c r="B3" s="318">
        <v>71</v>
      </c>
      <c r="C3" s="318">
        <v>80</v>
      </c>
      <c r="D3" s="318">
        <v>84</v>
      </c>
      <c r="E3" s="318">
        <v>87</v>
      </c>
      <c r="F3" s="318">
        <v>95</v>
      </c>
      <c r="G3" s="318">
        <v>103</v>
      </c>
      <c r="H3" s="318">
        <v>106</v>
      </c>
      <c r="I3" s="318">
        <v>112</v>
      </c>
      <c r="J3" s="318">
        <v>118</v>
      </c>
      <c r="K3" s="318">
        <v>124</v>
      </c>
      <c r="L3" s="318">
        <v>132</v>
      </c>
      <c r="M3" s="318">
        <v>142</v>
      </c>
      <c r="N3" s="453">
        <v>147</v>
      </c>
      <c r="O3" s="455">
        <v>154</v>
      </c>
      <c r="P3" s="455">
        <v>162</v>
      </c>
      <c r="Q3" s="455">
        <v>164</v>
      </c>
      <c r="R3" s="455">
        <v>170</v>
      </c>
      <c r="S3" s="455">
        <v>173</v>
      </c>
      <c r="T3" s="455">
        <v>176</v>
      </c>
      <c r="U3" s="455">
        <v>178</v>
      </c>
      <c r="V3" s="318">
        <v>185</v>
      </c>
      <c r="W3" s="318">
        <v>190</v>
      </c>
      <c r="X3" s="318">
        <v>193</v>
      </c>
      <c r="Y3" s="318">
        <v>194</v>
      </c>
      <c r="Z3" s="453">
        <v>196</v>
      </c>
      <c r="AA3" s="455">
        <v>197</v>
      </c>
      <c r="AB3" s="455">
        <v>199</v>
      </c>
      <c r="AC3" s="455">
        <v>202</v>
      </c>
      <c r="AD3" s="455">
        <v>205</v>
      </c>
      <c r="AE3" s="455">
        <v>207</v>
      </c>
      <c r="AF3" s="455">
        <v>210</v>
      </c>
      <c r="AG3" s="455">
        <v>214</v>
      </c>
      <c r="AH3" s="318">
        <v>219</v>
      </c>
      <c r="AI3" s="318">
        <v>226</v>
      </c>
      <c r="AJ3" s="318"/>
      <c r="AK3" s="318"/>
      <c r="AL3" s="453"/>
      <c r="AM3" s="455"/>
      <c r="AN3" s="455"/>
      <c r="AO3" s="455"/>
      <c r="AP3" s="455"/>
      <c r="AQ3" s="455"/>
      <c r="AR3" s="455"/>
      <c r="AS3" s="455"/>
    </row>
    <row r="4" spans="1:45" x14ac:dyDescent="0.25">
      <c r="A4" s="319" t="s">
        <v>1319</v>
      </c>
      <c r="B4" s="319">
        <v>8</v>
      </c>
      <c r="C4" s="319">
        <v>8</v>
      </c>
      <c r="D4" s="319">
        <v>8</v>
      </c>
      <c r="E4" s="319">
        <v>8</v>
      </c>
      <c r="F4" s="319">
        <v>8</v>
      </c>
      <c r="G4" s="319">
        <v>8</v>
      </c>
      <c r="H4" s="319">
        <v>8</v>
      </c>
      <c r="I4" s="319">
        <v>9</v>
      </c>
      <c r="J4" s="319">
        <v>9</v>
      </c>
      <c r="K4" s="319">
        <v>10</v>
      </c>
      <c r="L4" s="319">
        <v>10</v>
      </c>
      <c r="M4" s="319">
        <v>10</v>
      </c>
      <c r="N4" s="454">
        <v>10</v>
      </c>
      <c r="O4" s="319">
        <v>12</v>
      </c>
      <c r="P4" s="455">
        <v>13</v>
      </c>
      <c r="Q4" s="455">
        <v>13</v>
      </c>
      <c r="R4" s="455">
        <v>13</v>
      </c>
      <c r="S4" s="455">
        <v>14</v>
      </c>
      <c r="T4" s="455">
        <v>16</v>
      </c>
      <c r="U4" s="455">
        <v>16</v>
      </c>
      <c r="V4" s="319">
        <v>21</v>
      </c>
      <c r="W4" s="319">
        <v>23</v>
      </c>
      <c r="X4" s="319">
        <v>26</v>
      </c>
      <c r="Y4" s="319">
        <v>27</v>
      </c>
      <c r="Z4" s="454">
        <v>32</v>
      </c>
      <c r="AA4" s="319">
        <v>34</v>
      </c>
      <c r="AB4" s="455">
        <v>34</v>
      </c>
      <c r="AC4" s="455">
        <v>36</v>
      </c>
      <c r="AD4" s="455">
        <v>37</v>
      </c>
      <c r="AE4" s="455">
        <v>43</v>
      </c>
      <c r="AF4" s="455">
        <v>48</v>
      </c>
      <c r="AG4" s="455">
        <v>64</v>
      </c>
      <c r="AH4" s="319">
        <v>81</v>
      </c>
      <c r="AI4" s="319">
        <v>85</v>
      </c>
      <c r="AJ4" s="319"/>
      <c r="AK4" s="319"/>
      <c r="AL4" s="454"/>
      <c r="AM4" s="319"/>
      <c r="AN4" s="455"/>
      <c r="AO4" s="455"/>
      <c r="AP4" s="455"/>
      <c r="AQ4" s="455"/>
      <c r="AR4" s="455"/>
      <c r="AS4" s="455"/>
    </row>
    <row r="5" spans="1:45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45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</row>
  </sheetData>
  <phoneticPr fontId="6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H32"/>
  <sheetViews>
    <sheetView zoomScale="80" zoomScaleNormal="80" zoomScalePageLayoutView="80" workbookViewId="0">
      <pane xSplit="1" topLeftCell="BF1" activePane="topRight" state="frozen"/>
      <selection pane="topRight" activeCell="BJ27" sqref="BJ27"/>
    </sheetView>
  </sheetViews>
  <sheetFormatPr defaultColWidth="8.85546875" defaultRowHeight="15" x14ac:dyDescent="0.25"/>
  <cols>
    <col min="1" max="1" width="32.42578125" bestFit="1" customWidth="1"/>
    <col min="2" max="4" width="10.85546875" bestFit="1" customWidth="1"/>
    <col min="5" max="5" width="12" bestFit="1" customWidth="1"/>
    <col min="6" max="6" width="10.42578125" customWidth="1"/>
    <col min="7" max="7" width="11.28515625" customWidth="1"/>
    <col min="8" max="8" width="11.140625" customWidth="1"/>
    <col min="9" max="9" width="11" customWidth="1"/>
    <col min="10" max="11" width="9.85546875" bestFit="1" customWidth="1"/>
    <col min="12" max="12" width="10.28515625" customWidth="1"/>
    <col min="13" max="18" width="9.85546875" bestFit="1" customWidth="1"/>
    <col min="19" max="37" width="9.85546875" style="108" bestFit="1" customWidth="1"/>
    <col min="38" max="38" width="10.42578125" customWidth="1"/>
    <col min="39" max="40" width="9.85546875" bestFit="1" customWidth="1"/>
    <col min="41" max="41" width="11" customWidth="1"/>
    <col min="42" max="42" width="12.42578125" customWidth="1"/>
    <col min="43" max="43" width="11" customWidth="1"/>
    <col min="44" max="44" width="11.28515625" customWidth="1"/>
    <col min="45" max="45" width="9.85546875" bestFit="1" customWidth="1"/>
    <col min="46" max="46" width="10.85546875" bestFit="1" customWidth="1"/>
    <col min="47" max="47" width="11" customWidth="1"/>
    <col min="48" max="48" width="11.85546875" customWidth="1"/>
    <col min="49" max="49" width="11.42578125" customWidth="1"/>
    <col min="50" max="50" width="11.28515625" customWidth="1"/>
    <col min="51" max="51" width="12.140625" customWidth="1"/>
    <col min="52" max="54" width="10.85546875" bestFit="1" customWidth="1"/>
    <col min="55" max="55" width="11.140625" customWidth="1"/>
    <col min="56" max="56" width="11.28515625" customWidth="1"/>
    <col min="57" max="58" width="10.85546875" bestFit="1" customWidth="1"/>
    <col min="59" max="59" width="12.7109375" customWidth="1"/>
    <col min="60" max="60" width="10.85546875" bestFit="1" customWidth="1"/>
    <col min="61" max="61" width="14.42578125" customWidth="1"/>
    <col min="62" max="62" width="13.42578125" bestFit="1" customWidth="1"/>
    <col min="63" max="63" width="11.7109375" customWidth="1"/>
    <col min="64" max="64" width="10.7109375" customWidth="1"/>
    <col min="65" max="65" width="11.42578125" customWidth="1"/>
    <col min="66" max="67" width="10.85546875" bestFit="1" customWidth="1"/>
    <col min="68" max="68" width="12.42578125" customWidth="1"/>
    <col min="69" max="69" width="10.7109375" customWidth="1"/>
    <col min="70" max="70" width="11.7109375" customWidth="1"/>
    <col min="71" max="71" width="11.42578125" customWidth="1"/>
    <col min="72" max="72" width="10.85546875" bestFit="1" customWidth="1"/>
    <col min="73" max="73" width="12" customWidth="1"/>
    <col min="74" max="74" width="13.140625" customWidth="1"/>
    <col min="75" max="75" width="11.5703125" customWidth="1"/>
    <col min="86" max="86" width="17.42578125" customWidth="1"/>
  </cols>
  <sheetData>
    <row r="1" spans="1:86" ht="20.25" thickBot="1" x14ac:dyDescent="0.35">
      <c r="A1" s="67" t="s">
        <v>1401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23"/>
      <c r="T1" s="124"/>
      <c r="U1" s="128"/>
      <c r="V1" s="130"/>
      <c r="W1" s="135"/>
      <c r="X1" s="136"/>
      <c r="Y1" s="140"/>
      <c r="Z1" s="146"/>
      <c r="AA1" s="147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</row>
    <row r="2" spans="1:86" s="75" customFormat="1" ht="15.75" thickTop="1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207" t="s">
        <v>1138</v>
      </c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327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68" t="s">
        <v>620</v>
      </c>
      <c r="BK2" s="566"/>
      <c r="BL2" s="566"/>
      <c r="BM2" s="566"/>
      <c r="BN2" s="566"/>
      <c r="BO2" s="566"/>
      <c r="BP2" s="566"/>
      <c r="BQ2" s="566"/>
      <c r="BR2" s="566"/>
      <c r="BS2" s="566"/>
      <c r="BT2" s="566"/>
      <c r="BU2" s="566"/>
      <c r="BV2" s="758" t="s">
        <v>196</v>
      </c>
      <c r="BW2" s="759"/>
      <c r="BX2" s="759"/>
      <c r="BY2" s="759"/>
      <c r="BZ2" s="759"/>
      <c r="CA2" s="759"/>
      <c r="CB2" s="759"/>
      <c r="CC2" s="759"/>
      <c r="CD2" s="759"/>
      <c r="CE2" s="759"/>
      <c r="CF2" s="759"/>
      <c r="CG2" s="759"/>
      <c r="CH2"/>
    </row>
    <row r="3" spans="1:86" x14ac:dyDescent="0.25">
      <c r="A3" s="9" t="s">
        <v>1342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129" t="s">
        <v>1343</v>
      </c>
      <c r="V3" s="73" t="s">
        <v>1347</v>
      </c>
      <c r="W3" s="129" t="s">
        <v>1346</v>
      </c>
      <c r="X3" s="73" t="s">
        <v>1345</v>
      </c>
      <c r="Y3" s="129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72" t="s">
        <v>1460</v>
      </c>
      <c r="AL3" s="209" t="s">
        <v>1203</v>
      </c>
      <c r="AM3" s="209" t="s">
        <v>1453</v>
      </c>
      <c r="AN3" s="209" t="s">
        <v>1452</v>
      </c>
      <c r="AO3" s="209" t="s">
        <v>1451</v>
      </c>
      <c r="AP3" s="209" t="s">
        <v>1450</v>
      </c>
      <c r="AQ3" s="209" t="s">
        <v>1448</v>
      </c>
      <c r="AR3" s="209" t="s">
        <v>1199</v>
      </c>
      <c r="AS3" s="209" t="s">
        <v>1343</v>
      </c>
      <c r="AT3" s="209" t="s">
        <v>1347</v>
      </c>
      <c r="AU3" s="209" t="s">
        <v>1346</v>
      </c>
      <c r="AV3" s="209" t="s">
        <v>1345</v>
      </c>
      <c r="AW3" s="209" t="s">
        <v>1460</v>
      </c>
      <c r="AX3" s="328" t="s">
        <v>1203</v>
      </c>
      <c r="AY3" s="328" t="s">
        <v>1453</v>
      </c>
      <c r="AZ3" s="328" t="s">
        <v>1452</v>
      </c>
      <c r="BA3" s="328" t="s">
        <v>1451</v>
      </c>
      <c r="BB3" s="328" t="s">
        <v>1450</v>
      </c>
      <c r="BC3" s="328" t="s">
        <v>1448</v>
      </c>
      <c r="BD3" s="328" t="s">
        <v>1199</v>
      </c>
      <c r="BE3" s="328" t="s">
        <v>1343</v>
      </c>
      <c r="BF3" s="328" t="s">
        <v>1347</v>
      </c>
      <c r="BG3" s="328" t="s">
        <v>1346</v>
      </c>
      <c r="BH3" s="328" t="s">
        <v>1345</v>
      </c>
      <c r="BI3" s="538" t="s">
        <v>1460</v>
      </c>
      <c r="BJ3" s="567" t="s">
        <v>1203</v>
      </c>
      <c r="BK3" s="567" t="s">
        <v>1453</v>
      </c>
      <c r="BL3" s="567" t="s">
        <v>1452</v>
      </c>
      <c r="BM3" s="567" t="s">
        <v>1451</v>
      </c>
      <c r="BN3" s="567" t="s">
        <v>1450</v>
      </c>
      <c r="BO3" s="567" t="s">
        <v>1448</v>
      </c>
      <c r="BP3" s="567" t="s">
        <v>1199</v>
      </c>
      <c r="BQ3" s="567" t="s">
        <v>1343</v>
      </c>
      <c r="BR3" s="567" t="s">
        <v>1347</v>
      </c>
      <c r="BS3" s="567" t="s">
        <v>1346</v>
      </c>
      <c r="BT3" s="567" t="s">
        <v>1345</v>
      </c>
      <c r="BU3" s="567" t="s">
        <v>1460</v>
      </c>
      <c r="BV3" s="760" t="s">
        <v>1203</v>
      </c>
      <c r="BW3" s="760" t="s">
        <v>1453</v>
      </c>
      <c r="BX3" s="760" t="s">
        <v>1452</v>
      </c>
      <c r="BY3" s="760" t="s">
        <v>1451</v>
      </c>
      <c r="BZ3" s="760" t="s">
        <v>1450</v>
      </c>
      <c r="CA3" s="760" t="s">
        <v>1448</v>
      </c>
      <c r="CB3" s="760" t="s">
        <v>1199</v>
      </c>
      <c r="CC3" s="760" t="s">
        <v>1343</v>
      </c>
      <c r="CD3" s="760" t="s">
        <v>1347</v>
      </c>
      <c r="CE3" s="760" t="s">
        <v>1346</v>
      </c>
      <c r="CF3" s="760" t="s">
        <v>1345</v>
      </c>
      <c r="CG3" s="760" t="s">
        <v>1460</v>
      </c>
      <c r="CH3" s="757" t="s">
        <v>1208</v>
      </c>
    </row>
    <row r="4" spans="1:86" hidden="1" x14ac:dyDescent="0.25">
      <c r="A4" s="37" t="s">
        <v>1202</v>
      </c>
      <c r="B4" s="47">
        <v>7075</v>
      </c>
      <c r="C4" s="57">
        <v>11895</v>
      </c>
      <c r="D4" s="47">
        <v>12723</v>
      </c>
      <c r="E4" s="47">
        <v>11652</v>
      </c>
      <c r="F4" s="47">
        <v>14230</v>
      </c>
      <c r="G4" s="49">
        <v>15653</v>
      </c>
      <c r="H4" s="47">
        <v>14063</v>
      </c>
      <c r="I4" s="47">
        <v>11718</v>
      </c>
      <c r="J4" s="47">
        <v>15462</v>
      </c>
      <c r="K4" s="47">
        <v>16472</v>
      </c>
      <c r="L4" s="47">
        <v>16892</v>
      </c>
      <c r="M4" s="47">
        <v>12237</v>
      </c>
      <c r="N4" s="64">
        <v>12995</v>
      </c>
      <c r="O4" s="64">
        <v>22614</v>
      </c>
      <c r="P4" s="64">
        <v>11417</v>
      </c>
      <c r="Q4" s="64">
        <v>14582</v>
      </c>
      <c r="R4" s="64">
        <v>15765</v>
      </c>
      <c r="S4" s="64">
        <v>15845</v>
      </c>
      <c r="T4" s="64">
        <v>12525</v>
      </c>
      <c r="U4" s="64">
        <v>12111</v>
      </c>
      <c r="V4" s="64">
        <v>16050</v>
      </c>
      <c r="W4" s="64">
        <v>19912</v>
      </c>
      <c r="X4" s="64">
        <v>18776</v>
      </c>
      <c r="Y4" s="64">
        <v>15822</v>
      </c>
      <c r="Z4" s="64">
        <v>15460</v>
      </c>
      <c r="AA4" s="64">
        <v>14428</v>
      </c>
      <c r="AB4" s="64">
        <v>15263</v>
      </c>
      <c r="AC4" s="64">
        <v>17318</v>
      </c>
      <c r="AD4" s="64">
        <v>20090</v>
      </c>
      <c r="AE4" s="64">
        <v>27023</v>
      </c>
      <c r="AF4" s="64">
        <v>27907</v>
      </c>
      <c r="AG4" s="64">
        <v>32890</v>
      </c>
      <c r="AH4" s="64">
        <v>30960</v>
      </c>
      <c r="AI4" s="64">
        <v>22223</v>
      </c>
      <c r="AJ4" s="64">
        <v>21097</v>
      </c>
      <c r="AK4" s="64">
        <v>17455</v>
      </c>
      <c r="AL4" s="205">
        <v>20519</v>
      </c>
      <c r="AM4" s="205">
        <v>19951</v>
      </c>
      <c r="AN4" s="205">
        <v>16179</v>
      </c>
      <c r="AO4" s="205">
        <v>3739161</v>
      </c>
      <c r="AP4" s="205">
        <v>1035437</v>
      </c>
      <c r="AQ4" s="205">
        <v>19058</v>
      </c>
      <c r="AR4" s="205">
        <v>19941</v>
      </c>
      <c r="AS4" s="205">
        <v>23857</v>
      </c>
      <c r="AT4" s="205">
        <v>3664</v>
      </c>
      <c r="AU4" s="205">
        <v>3769</v>
      </c>
      <c r="AV4" s="205">
        <v>3314</v>
      </c>
      <c r="AW4" s="64">
        <v>2273</v>
      </c>
      <c r="AX4" s="205">
        <v>3377</v>
      </c>
      <c r="AY4" s="64">
        <v>2956</v>
      </c>
      <c r="AZ4" s="205">
        <v>2913</v>
      </c>
      <c r="BA4" s="205">
        <v>3351</v>
      </c>
      <c r="BB4" s="205">
        <v>3634</v>
      </c>
      <c r="BC4" s="205">
        <v>3320</v>
      </c>
      <c r="BD4" s="205" t="s">
        <v>1050</v>
      </c>
      <c r="BE4" s="205" t="s">
        <v>1050</v>
      </c>
      <c r="BF4" s="205" t="s">
        <v>1050</v>
      </c>
      <c r="BG4" s="205" t="s">
        <v>1050</v>
      </c>
      <c r="BH4" s="205" t="s">
        <v>1050</v>
      </c>
      <c r="BI4" s="563" t="s">
        <v>1050</v>
      </c>
      <c r="BJ4" s="565"/>
      <c r="BK4" s="565"/>
      <c r="BL4" s="565"/>
      <c r="BM4" s="565"/>
      <c r="BN4" s="565"/>
      <c r="BO4" s="565"/>
      <c r="BP4" s="565"/>
      <c r="BQ4" s="565"/>
      <c r="BR4" s="565"/>
      <c r="BS4" s="565"/>
      <c r="BT4" s="565"/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5"/>
      <c r="CG4" s="565"/>
      <c r="CH4" s="204" t="s">
        <v>1208</v>
      </c>
    </row>
    <row r="5" spans="1:86" s="108" customFormat="1" x14ac:dyDescent="0.25">
      <c r="A5" s="37" t="s">
        <v>1235</v>
      </c>
      <c r="B5" s="47"/>
      <c r="C5" s="57"/>
      <c r="D5" s="47"/>
      <c r="E5" s="47"/>
      <c r="F5" s="47"/>
      <c r="G5" s="49"/>
      <c r="H5" s="47"/>
      <c r="I5" s="47"/>
      <c r="J5" s="47"/>
      <c r="K5" s="47"/>
      <c r="L5" s="47"/>
      <c r="M5" s="47">
        <v>26208</v>
      </c>
      <c r="N5" s="47">
        <v>16873</v>
      </c>
      <c r="O5" s="47">
        <v>59996</v>
      </c>
      <c r="P5" s="47">
        <v>4204</v>
      </c>
      <c r="Q5" s="47">
        <v>9987</v>
      </c>
      <c r="R5" s="47">
        <v>10425</v>
      </c>
      <c r="S5" s="47">
        <v>34603</v>
      </c>
      <c r="T5" s="47">
        <v>11990</v>
      </c>
      <c r="U5" s="47">
        <v>10019</v>
      </c>
      <c r="V5" s="47">
        <v>8448</v>
      </c>
      <c r="W5" s="47">
        <v>8146</v>
      </c>
      <c r="X5" s="47">
        <v>6917</v>
      </c>
      <c r="Y5" s="47">
        <v>18231</v>
      </c>
      <c r="Z5" s="47">
        <v>13906</v>
      </c>
      <c r="AA5" s="47">
        <v>11532</v>
      </c>
      <c r="AB5" s="47">
        <v>10412</v>
      </c>
      <c r="AC5" s="47">
        <v>15334</v>
      </c>
      <c r="AD5" s="47">
        <v>8315</v>
      </c>
      <c r="AE5" s="47">
        <v>6733</v>
      </c>
      <c r="AF5" s="47">
        <v>5607</v>
      </c>
      <c r="AG5" s="47">
        <v>4263</v>
      </c>
      <c r="AH5" s="47">
        <v>3866</v>
      </c>
      <c r="AI5" s="47">
        <v>4713</v>
      </c>
      <c r="AJ5" s="47">
        <v>9307</v>
      </c>
      <c r="AK5" s="47">
        <v>4132</v>
      </c>
      <c r="AL5" s="47">
        <v>6192</v>
      </c>
      <c r="AM5" s="47">
        <v>9702</v>
      </c>
      <c r="AN5" s="37">
        <v>13195</v>
      </c>
      <c r="AO5" s="37">
        <v>13195</v>
      </c>
      <c r="AP5" s="37">
        <v>19241</v>
      </c>
      <c r="AQ5" s="47">
        <v>16494</v>
      </c>
      <c r="AR5" s="47">
        <v>5331</v>
      </c>
      <c r="AS5" s="47">
        <v>3629</v>
      </c>
      <c r="AT5" s="47">
        <v>2907</v>
      </c>
      <c r="AU5" s="47">
        <v>2776</v>
      </c>
      <c r="AV5" s="47">
        <v>3062</v>
      </c>
      <c r="AW5" s="47">
        <v>11763</v>
      </c>
      <c r="AX5" s="47">
        <v>12773</v>
      </c>
      <c r="AY5" s="343">
        <v>9736</v>
      </c>
      <c r="AZ5" s="47">
        <v>3246</v>
      </c>
      <c r="BA5" s="47">
        <v>3923</v>
      </c>
      <c r="BB5" s="47">
        <v>3077</v>
      </c>
      <c r="BC5" s="47">
        <v>8006</v>
      </c>
      <c r="BD5" s="47">
        <v>2769</v>
      </c>
      <c r="BE5" s="47">
        <v>2391</v>
      </c>
      <c r="BF5" s="47">
        <v>2296</v>
      </c>
      <c r="BG5" s="47">
        <v>1862</v>
      </c>
      <c r="BH5" s="47">
        <v>1801</v>
      </c>
      <c r="BI5" s="47">
        <v>1725</v>
      </c>
      <c r="BJ5" s="343">
        <v>2202</v>
      </c>
      <c r="BK5" s="170">
        <v>2163</v>
      </c>
      <c r="BL5" s="170">
        <v>1763</v>
      </c>
      <c r="BM5" s="170">
        <v>2260</v>
      </c>
      <c r="BN5" s="170">
        <v>1843</v>
      </c>
      <c r="BO5" s="170">
        <v>1396</v>
      </c>
      <c r="BP5" s="170">
        <v>1176</v>
      </c>
      <c r="BQ5" s="170">
        <v>1361</v>
      </c>
      <c r="BR5" s="170"/>
      <c r="BS5" s="170"/>
      <c r="BT5" s="170"/>
      <c r="BU5" s="170"/>
      <c r="BV5" s="343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564">
        <f t="shared" ref="CH5:CH10" si="0">SUM(B4:CG4)</f>
        <v>5537274</v>
      </c>
    </row>
    <row r="6" spans="1:86" x14ac:dyDescent="0.25">
      <c r="A6" s="37" t="s">
        <v>1200</v>
      </c>
      <c r="B6" s="49">
        <v>36476</v>
      </c>
      <c r="C6" s="47">
        <v>47368</v>
      </c>
      <c r="D6" s="47">
        <v>44509</v>
      </c>
      <c r="E6" s="47">
        <v>83545</v>
      </c>
      <c r="F6" s="47">
        <v>55503</v>
      </c>
      <c r="G6" s="47">
        <v>58234</v>
      </c>
      <c r="H6" s="47">
        <v>55563</v>
      </c>
      <c r="I6" s="47">
        <v>48608</v>
      </c>
      <c r="J6" s="47">
        <v>46310</v>
      </c>
      <c r="K6" s="47">
        <v>44153</v>
      </c>
      <c r="L6" s="47">
        <v>39882</v>
      </c>
      <c r="M6" s="47">
        <v>40672</v>
      </c>
      <c r="N6" s="47">
        <v>37633</v>
      </c>
      <c r="O6" s="47">
        <v>42825</v>
      </c>
      <c r="P6" s="47">
        <v>39164</v>
      </c>
      <c r="Q6" s="47">
        <v>49608</v>
      </c>
      <c r="R6" s="47">
        <v>67590</v>
      </c>
      <c r="S6" s="47">
        <v>112244</v>
      </c>
      <c r="T6" s="47">
        <v>154787</v>
      </c>
      <c r="U6" s="47">
        <v>67429</v>
      </c>
      <c r="V6" s="47">
        <v>62744</v>
      </c>
      <c r="W6" s="47">
        <v>53933</v>
      </c>
      <c r="X6" s="47">
        <v>66818</v>
      </c>
      <c r="Y6" s="47">
        <v>164418</v>
      </c>
      <c r="Z6" s="47">
        <v>104860</v>
      </c>
      <c r="AA6" s="47">
        <v>131375</v>
      </c>
      <c r="AB6" s="47">
        <v>63212</v>
      </c>
      <c r="AC6" s="47">
        <v>70056</v>
      </c>
      <c r="AD6" s="47">
        <v>73691</v>
      </c>
      <c r="AE6" s="47">
        <v>52948</v>
      </c>
      <c r="AF6" s="47">
        <v>54886</v>
      </c>
      <c r="AG6" s="47">
        <v>77619</v>
      </c>
      <c r="AH6" s="47">
        <v>45335</v>
      </c>
      <c r="AI6" s="47">
        <v>45931</v>
      </c>
      <c r="AJ6" s="47">
        <v>82588</v>
      </c>
      <c r="AK6" s="47">
        <v>70425</v>
      </c>
      <c r="AL6" s="47">
        <v>62428</v>
      </c>
      <c r="AM6" s="47">
        <v>89123</v>
      </c>
      <c r="AN6" s="47">
        <v>57030</v>
      </c>
      <c r="AO6" s="47">
        <v>93232</v>
      </c>
      <c r="AP6" s="47">
        <v>78478</v>
      </c>
      <c r="AQ6" s="47">
        <v>64498</v>
      </c>
      <c r="AR6" s="47">
        <v>105077</v>
      </c>
      <c r="AS6" s="47">
        <v>110691</v>
      </c>
      <c r="AT6" s="47">
        <v>93107</v>
      </c>
      <c r="AU6" s="47">
        <v>97049</v>
      </c>
      <c r="AV6" s="47">
        <v>109196</v>
      </c>
      <c r="AW6" s="47">
        <v>167194</v>
      </c>
      <c r="AX6" s="47">
        <v>123435</v>
      </c>
      <c r="AY6" s="47">
        <v>112210</v>
      </c>
      <c r="AZ6" s="47">
        <v>118202</v>
      </c>
      <c r="BA6" s="47">
        <v>102567</v>
      </c>
      <c r="BB6" s="47">
        <v>143861</v>
      </c>
      <c r="BC6" s="47">
        <v>119453</v>
      </c>
      <c r="BD6" s="47">
        <v>155364</v>
      </c>
      <c r="BE6" s="47">
        <v>115338</v>
      </c>
      <c r="BF6" s="47">
        <v>124295</v>
      </c>
      <c r="BG6" s="47">
        <v>122960</v>
      </c>
      <c r="BH6" s="47">
        <v>249919</v>
      </c>
      <c r="BI6" s="47">
        <v>180489</v>
      </c>
      <c r="BJ6" s="47">
        <v>201970</v>
      </c>
      <c r="BK6" s="47">
        <v>150375</v>
      </c>
      <c r="BL6" s="47">
        <v>160286</v>
      </c>
      <c r="BM6" s="47">
        <v>191954</v>
      </c>
      <c r="BN6" s="47">
        <v>193487</v>
      </c>
      <c r="BO6" s="47">
        <v>227713</v>
      </c>
      <c r="BP6" s="47">
        <v>207028</v>
      </c>
      <c r="BQ6" s="47">
        <v>259286</v>
      </c>
      <c r="BR6" s="47">
        <v>188999</v>
      </c>
      <c r="BS6" s="47">
        <v>205711</v>
      </c>
      <c r="BT6" s="47">
        <v>222356</v>
      </c>
      <c r="BU6" s="47">
        <v>240338</v>
      </c>
      <c r="BV6" s="47">
        <v>281172</v>
      </c>
      <c r="BW6" s="47">
        <v>331571</v>
      </c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72">
        <f t="shared" si="0"/>
        <v>499423</v>
      </c>
    </row>
    <row r="7" spans="1:86" x14ac:dyDescent="0.25">
      <c r="A7" s="98" t="s">
        <v>1038</v>
      </c>
      <c r="B7" s="47">
        <v>18945</v>
      </c>
      <c r="C7" s="47">
        <v>16896</v>
      </c>
      <c r="D7" s="47">
        <v>27401</v>
      </c>
      <c r="E7" s="47">
        <v>31800</v>
      </c>
      <c r="F7" s="47">
        <v>41935</v>
      </c>
      <c r="G7" s="47">
        <v>46692</v>
      </c>
      <c r="H7" s="37">
        <f>44488+29</f>
        <v>44517</v>
      </c>
      <c r="I7" s="37">
        <f>49281+1555</f>
        <v>50836</v>
      </c>
      <c r="J7" s="37">
        <f>45781+3559</f>
        <v>49340</v>
      </c>
      <c r="K7" s="47">
        <f>39230+19072</f>
        <v>58302</v>
      </c>
      <c r="L7" s="47">
        <v>97606</v>
      </c>
      <c r="M7" s="47">
        <v>70275</v>
      </c>
      <c r="N7" s="47">
        <v>146136</v>
      </c>
      <c r="O7" s="47">
        <v>94403</v>
      </c>
      <c r="P7" s="47">
        <v>84521</v>
      </c>
      <c r="Q7" s="47">
        <v>97445</v>
      </c>
      <c r="R7" s="47">
        <v>105136</v>
      </c>
      <c r="S7" s="47">
        <v>103300</v>
      </c>
      <c r="T7" s="47">
        <v>118072</v>
      </c>
      <c r="U7" s="47">
        <v>82459</v>
      </c>
      <c r="V7" s="47">
        <v>64992</v>
      </c>
      <c r="W7" s="47">
        <v>70355</v>
      </c>
      <c r="X7" s="47">
        <v>116835</v>
      </c>
      <c r="Y7" s="47">
        <v>86034</v>
      </c>
      <c r="Z7" s="47">
        <v>181337</v>
      </c>
      <c r="AA7" s="47">
        <v>114361</v>
      </c>
      <c r="AB7" s="47">
        <v>99839</v>
      </c>
      <c r="AC7" s="47">
        <v>110821</v>
      </c>
      <c r="AD7" s="47">
        <v>109776</v>
      </c>
      <c r="AE7" s="47">
        <v>126737</v>
      </c>
      <c r="AF7" s="47">
        <v>103888</v>
      </c>
      <c r="AG7" s="47">
        <v>114674</v>
      </c>
      <c r="AH7" s="47">
        <v>86530</v>
      </c>
      <c r="AI7" s="47">
        <v>105094</v>
      </c>
      <c r="AJ7" s="47">
        <v>117839</v>
      </c>
      <c r="AK7" s="47">
        <v>94724</v>
      </c>
      <c r="AL7" s="47">
        <v>84216</v>
      </c>
      <c r="AM7" s="47">
        <v>100219</v>
      </c>
      <c r="AN7" s="47">
        <v>84400</v>
      </c>
      <c r="AO7" s="47">
        <v>103113</v>
      </c>
      <c r="AP7" s="47">
        <v>118097</v>
      </c>
      <c r="AQ7" s="47">
        <v>106925</v>
      </c>
      <c r="AR7" s="47">
        <v>104986</v>
      </c>
      <c r="AS7" s="47">
        <v>87661</v>
      </c>
      <c r="AT7" s="47">
        <v>94936</v>
      </c>
      <c r="AU7" s="47">
        <v>86236</v>
      </c>
      <c r="AV7" s="47">
        <v>81822</v>
      </c>
      <c r="AW7" s="47">
        <v>89907</v>
      </c>
      <c r="AX7" s="47">
        <v>111366</v>
      </c>
      <c r="AY7" s="47">
        <v>104860</v>
      </c>
      <c r="AZ7" s="47">
        <v>93832</v>
      </c>
      <c r="BA7" s="47">
        <v>96904</v>
      </c>
      <c r="BB7" s="47">
        <v>94808</v>
      </c>
      <c r="BC7" s="47">
        <v>100986</v>
      </c>
      <c r="BD7" s="47">
        <v>110058</v>
      </c>
      <c r="BE7" s="47">
        <v>94241</v>
      </c>
      <c r="BF7" s="47">
        <v>74496</v>
      </c>
      <c r="BG7" s="47">
        <v>99515</v>
      </c>
      <c r="BH7" s="47">
        <v>84178</v>
      </c>
      <c r="BI7" s="47">
        <v>79825</v>
      </c>
      <c r="BJ7" s="47">
        <v>98662</v>
      </c>
      <c r="BK7" s="47">
        <v>98002</v>
      </c>
      <c r="BL7" s="47">
        <v>88199</v>
      </c>
      <c r="BM7" s="47">
        <v>98065</v>
      </c>
      <c r="BN7" s="47">
        <v>104871</v>
      </c>
      <c r="BO7" s="47">
        <v>99687</v>
      </c>
      <c r="BP7" s="47">
        <v>121704</v>
      </c>
      <c r="BQ7" s="47">
        <v>97172</v>
      </c>
      <c r="BR7" s="47">
        <v>84519</v>
      </c>
      <c r="BS7" s="47">
        <v>90294</v>
      </c>
      <c r="BT7" s="47">
        <v>96961</v>
      </c>
      <c r="BU7" s="47">
        <v>88558</v>
      </c>
      <c r="BV7" s="47">
        <v>107709</v>
      </c>
      <c r="BW7" s="47">
        <v>103838</v>
      </c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72">
        <f t="shared" si="0"/>
        <v>8250384</v>
      </c>
    </row>
    <row r="8" spans="1:86" x14ac:dyDescent="0.25">
      <c r="A8" s="37" t="s">
        <v>1376</v>
      </c>
      <c r="B8" s="47">
        <v>199892</v>
      </c>
      <c r="C8" s="79">
        <v>158879</v>
      </c>
      <c r="D8" s="47">
        <v>127937</v>
      </c>
      <c r="E8" s="47">
        <v>164155</v>
      </c>
      <c r="F8" s="47">
        <v>190128</v>
      </c>
      <c r="G8" s="47">
        <v>341701</v>
      </c>
      <c r="H8" s="47">
        <v>343187</v>
      </c>
      <c r="I8" s="47">
        <v>227318</v>
      </c>
      <c r="J8" s="47">
        <v>278702</v>
      </c>
      <c r="K8" s="47">
        <v>295769</v>
      </c>
      <c r="L8" s="47">
        <v>272975</v>
      </c>
      <c r="M8" s="47">
        <v>310958</v>
      </c>
      <c r="N8" s="47">
        <v>251521</v>
      </c>
      <c r="O8" s="47">
        <v>484402</v>
      </c>
      <c r="P8" s="47">
        <v>319176</v>
      </c>
      <c r="Q8" s="47">
        <v>600441</v>
      </c>
      <c r="R8" s="47">
        <v>369375</v>
      </c>
      <c r="S8" s="47">
        <v>383150</v>
      </c>
      <c r="T8" s="47">
        <v>532037</v>
      </c>
      <c r="U8" s="47">
        <v>391092</v>
      </c>
      <c r="V8" s="47">
        <v>341159</v>
      </c>
      <c r="W8" s="47">
        <v>267081</v>
      </c>
      <c r="X8" s="47">
        <v>410113</v>
      </c>
      <c r="Y8" s="47">
        <v>488149</v>
      </c>
      <c r="Z8" s="47">
        <v>331377</v>
      </c>
      <c r="AA8" s="47">
        <v>375916</v>
      </c>
      <c r="AB8" s="47">
        <v>439370</v>
      </c>
      <c r="AC8" s="47">
        <v>377899</v>
      </c>
      <c r="AD8" s="47">
        <v>683456</v>
      </c>
      <c r="AE8" s="47">
        <v>910991</v>
      </c>
      <c r="AF8" s="47">
        <v>599019</v>
      </c>
      <c r="AG8" s="47">
        <v>411914</v>
      </c>
      <c r="AH8" s="47">
        <v>313747</v>
      </c>
      <c r="AI8" s="47">
        <v>702494</v>
      </c>
      <c r="AJ8" s="47">
        <v>3332938</v>
      </c>
      <c r="AK8" s="47">
        <v>2779588</v>
      </c>
      <c r="AL8" s="47">
        <v>3630477</v>
      </c>
      <c r="AM8" s="47">
        <v>5012145</v>
      </c>
      <c r="AN8" s="47">
        <v>5012145</v>
      </c>
      <c r="AO8" s="47">
        <v>5012145</v>
      </c>
      <c r="AP8" s="47">
        <v>9925559</v>
      </c>
      <c r="AQ8" s="47">
        <v>3294750</v>
      </c>
      <c r="AR8" s="47">
        <v>2372510</v>
      </c>
      <c r="AS8" s="47">
        <v>2546174</v>
      </c>
      <c r="AT8" s="47">
        <v>2883092</v>
      </c>
      <c r="AU8" s="47">
        <v>2081397</v>
      </c>
      <c r="AV8" s="47">
        <v>2311597</v>
      </c>
      <c r="AW8" s="47">
        <v>2048275</v>
      </c>
      <c r="AX8" s="47">
        <v>2036262</v>
      </c>
      <c r="AY8" s="47">
        <v>1848119</v>
      </c>
      <c r="AZ8" s="47">
        <v>1941493</v>
      </c>
      <c r="BA8" s="47">
        <v>2034740</v>
      </c>
      <c r="BB8" s="47">
        <v>2405117</v>
      </c>
      <c r="BC8" s="47">
        <v>2045455</v>
      </c>
      <c r="BD8" s="47">
        <v>2033594</v>
      </c>
      <c r="BE8" s="47">
        <v>1851244</v>
      </c>
      <c r="BF8" s="47">
        <v>2460935</v>
      </c>
      <c r="BG8" s="47">
        <v>70549520</v>
      </c>
      <c r="BH8" s="47">
        <v>4415852</v>
      </c>
      <c r="BI8" s="47">
        <v>5249919</v>
      </c>
      <c r="BJ8" s="47">
        <v>1883508</v>
      </c>
      <c r="BK8" s="47">
        <v>1642946</v>
      </c>
      <c r="BL8" s="47">
        <v>1836280</v>
      </c>
      <c r="BM8" s="47">
        <v>1765243</v>
      </c>
      <c r="BN8" s="47">
        <v>2130869</v>
      </c>
      <c r="BO8" s="47">
        <v>1960964</v>
      </c>
      <c r="BP8" s="47">
        <v>1965256</v>
      </c>
      <c r="BQ8" s="47">
        <v>1810545</v>
      </c>
      <c r="BR8" s="47">
        <v>1694350</v>
      </c>
      <c r="BS8" s="47">
        <v>1125102</v>
      </c>
      <c r="BT8" s="47">
        <v>1506874</v>
      </c>
      <c r="BU8" s="47">
        <v>1416013</v>
      </c>
      <c r="BV8" s="47">
        <v>2408293</v>
      </c>
      <c r="BW8" s="47">
        <v>194968</v>
      </c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72">
        <f t="shared" si="0"/>
        <v>6755681</v>
      </c>
    </row>
    <row r="9" spans="1:86" x14ac:dyDescent="0.25">
      <c r="A9" s="37" t="s">
        <v>1201</v>
      </c>
      <c r="B9" s="64">
        <v>958535</v>
      </c>
      <c r="C9" s="64">
        <v>894547</v>
      </c>
      <c r="D9" s="64">
        <v>1010782</v>
      </c>
      <c r="E9" s="64">
        <v>939488</v>
      </c>
      <c r="F9" s="64">
        <v>1293903</v>
      </c>
      <c r="G9" s="64">
        <v>1348222</v>
      </c>
      <c r="H9" s="64">
        <v>1215913</v>
      </c>
      <c r="I9" s="64">
        <v>1351975</v>
      </c>
      <c r="J9" s="64">
        <v>1529890</v>
      </c>
      <c r="K9" s="47">
        <v>1609330</v>
      </c>
      <c r="L9" s="47">
        <v>1849496</v>
      </c>
      <c r="M9" s="47">
        <v>1583671</v>
      </c>
      <c r="N9" s="47">
        <v>1412592</v>
      </c>
      <c r="O9" s="47">
        <v>1342155</v>
      </c>
      <c r="P9" s="47">
        <v>974854</v>
      </c>
      <c r="Q9" s="47">
        <v>1250794</v>
      </c>
      <c r="R9" s="47">
        <v>1812103</v>
      </c>
      <c r="S9" s="47">
        <v>2247105</v>
      </c>
      <c r="T9" s="47">
        <v>3723803</v>
      </c>
      <c r="U9" s="47">
        <v>3128344</v>
      </c>
      <c r="V9" s="47">
        <v>3547281</v>
      </c>
      <c r="W9" s="47">
        <v>4425322</v>
      </c>
      <c r="X9" s="47">
        <v>3789056</v>
      </c>
      <c r="Y9" s="47">
        <v>3229231</v>
      </c>
      <c r="Z9" s="47">
        <v>2365259</v>
      </c>
      <c r="AA9" s="47">
        <v>2307477</v>
      </c>
      <c r="AB9" s="47">
        <v>2145482</v>
      </c>
      <c r="AC9" s="47">
        <v>2084274</v>
      </c>
      <c r="AD9" s="47">
        <v>2500421</v>
      </c>
      <c r="AE9" s="47">
        <v>3169463</v>
      </c>
      <c r="AF9" s="47">
        <v>6930053</v>
      </c>
      <c r="AG9" s="47">
        <v>3266409</v>
      </c>
      <c r="AH9" s="47">
        <v>4822239</v>
      </c>
      <c r="AI9" s="47">
        <v>4253186</v>
      </c>
      <c r="AJ9" s="47">
        <v>2915594</v>
      </c>
      <c r="AK9" s="47">
        <v>2731677</v>
      </c>
      <c r="AL9" s="47">
        <v>1554817</v>
      </c>
      <c r="AM9" s="47">
        <v>2774248</v>
      </c>
      <c r="AN9" s="47">
        <v>2642418</v>
      </c>
      <c r="AO9" s="47">
        <v>2642418</v>
      </c>
      <c r="AP9" s="47">
        <v>6169126</v>
      </c>
      <c r="AQ9" s="47">
        <v>4103929</v>
      </c>
      <c r="AR9" s="47">
        <v>7630438</v>
      </c>
      <c r="AS9" s="47">
        <v>6175487</v>
      </c>
      <c r="AT9" s="47">
        <v>13326981</v>
      </c>
      <c r="AU9" s="47">
        <v>10844682</v>
      </c>
      <c r="AV9" s="47">
        <v>12487242</v>
      </c>
      <c r="AW9" s="47">
        <v>17788179</v>
      </c>
      <c r="AX9" s="47">
        <v>11145142</v>
      </c>
      <c r="AY9" s="47">
        <v>15807202</v>
      </c>
      <c r="AZ9" s="47">
        <v>16304310</v>
      </c>
      <c r="BA9" s="47">
        <v>11628110</v>
      </c>
      <c r="BB9" s="47">
        <v>10809079</v>
      </c>
      <c r="BC9" s="47">
        <v>8407311</v>
      </c>
      <c r="BD9" s="47">
        <v>11883471</v>
      </c>
      <c r="BE9" s="47">
        <v>9153250</v>
      </c>
      <c r="BF9" s="47">
        <v>10367989</v>
      </c>
      <c r="BG9" s="47">
        <v>15637705</v>
      </c>
      <c r="BH9" s="47">
        <v>11727893</v>
      </c>
      <c r="BI9" s="47">
        <v>14395373</v>
      </c>
      <c r="BJ9" s="47">
        <v>9061260</v>
      </c>
      <c r="BK9" s="47">
        <v>7976180</v>
      </c>
      <c r="BL9" s="47">
        <v>10162274</v>
      </c>
      <c r="BM9" s="47">
        <v>11508850</v>
      </c>
      <c r="BN9" s="47">
        <v>10852492</v>
      </c>
      <c r="BO9" s="47">
        <v>16047740</v>
      </c>
      <c r="BP9" s="47">
        <v>13413289</v>
      </c>
      <c r="BQ9" s="47">
        <v>11352502</v>
      </c>
      <c r="BR9" s="47">
        <v>13168313</v>
      </c>
      <c r="BS9" s="47">
        <v>14768108</v>
      </c>
      <c r="BT9" s="47">
        <v>13105296</v>
      </c>
      <c r="BU9" s="47">
        <v>12857900</v>
      </c>
      <c r="BV9" s="47">
        <v>11604152</v>
      </c>
      <c r="BW9" s="47">
        <v>15271612</v>
      </c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72">
        <f t="shared" si="0"/>
        <v>187351733</v>
      </c>
    </row>
    <row r="10" spans="1:86" x14ac:dyDescent="0.25">
      <c r="A10" s="5"/>
      <c r="B10" s="72">
        <f t="shared" ref="B10:Y10" si="1">SUM(B4:B9)</f>
        <v>1220923</v>
      </c>
      <c r="C10" s="72">
        <f t="shared" si="1"/>
        <v>1129585</v>
      </c>
      <c r="D10" s="72">
        <f t="shared" si="1"/>
        <v>1223352</v>
      </c>
      <c r="E10" s="72">
        <f t="shared" si="1"/>
        <v>1230640</v>
      </c>
      <c r="F10" s="72">
        <f t="shared" si="1"/>
        <v>1595699</v>
      </c>
      <c r="G10" s="72">
        <f t="shared" si="1"/>
        <v>1810502</v>
      </c>
      <c r="H10" s="126">
        <f t="shared" si="1"/>
        <v>1673243</v>
      </c>
      <c r="I10" s="126">
        <f t="shared" si="1"/>
        <v>1690455</v>
      </c>
      <c r="J10" s="126">
        <f t="shared" si="1"/>
        <v>1919704</v>
      </c>
      <c r="K10" s="126">
        <f t="shared" si="1"/>
        <v>2024026</v>
      </c>
      <c r="L10" s="72">
        <f t="shared" si="1"/>
        <v>2276851</v>
      </c>
      <c r="M10" s="72">
        <f t="shared" si="1"/>
        <v>2044021</v>
      </c>
      <c r="N10" s="72">
        <f t="shared" si="1"/>
        <v>1877750</v>
      </c>
      <c r="O10" s="72">
        <f t="shared" si="1"/>
        <v>2046395</v>
      </c>
      <c r="P10" s="72">
        <f t="shared" si="1"/>
        <v>1433336</v>
      </c>
      <c r="Q10" s="72">
        <f t="shared" si="1"/>
        <v>2022857</v>
      </c>
      <c r="R10" s="72">
        <f t="shared" si="1"/>
        <v>2380394</v>
      </c>
      <c r="S10" s="72">
        <f t="shared" si="1"/>
        <v>2896247</v>
      </c>
      <c r="T10" s="72">
        <f t="shared" si="1"/>
        <v>4553214</v>
      </c>
      <c r="U10" s="72">
        <f t="shared" si="1"/>
        <v>3691454</v>
      </c>
      <c r="V10" s="72">
        <f t="shared" si="1"/>
        <v>4040674</v>
      </c>
      <c r="W10" s="72">
        <f t="shared" si="1"/>
        <v>4844749</v>
      </c>
      <c r="X10" s="72">
        <f t="shared" si="1"/>
        <v>4408515</v>
      </c>
      <c r="Y10" s="72">
        <f t="shared" si="1"/>
        <v>4001885</v>
      </c>
      <c r="Z10" s="72">
        <f>SUM(Z4:Z9)</f>
        <v>3012199</v>
      </c>
      <c r="AA10" s="72">
        <f>SUM(AA4:AA9)</f>
        <v>2955089</v>
      </c>
      <c r="AB10" s="72">
        <f>SUM(AB4:AB9)</f>
        <v>2773578</v>
      </c>
      <c r="AC10" s="72">
        <f t="shared" ref="AC10:AK10" si="2">SUM(AC4:AC9)</f>
        <v>2675702</v>
      </c>
      <c r="AD10" s="72">
        <f t="shared" si="2"/>
        <v>3395749</v>
      </c>
      <c r="AE10" s="72">
        <f t="shared" si="2"/>
        <v>4293895</v>
      </c>
      <c r="AF10" s="72">
        <f t="shared" si="2"/>
        <v>7721360</v>
      </c>
      <c r="AG10" s="72">
        <f t="shared" si="2"/>
        <v>3907769</v>
      </c>
      <c r="AH10" s="72">
        <f t="shared" si="2"/>
        <v>5302677</v>
      </c>
      <c r="AI10" s="72">
        <f t="shared" si="2"/>
        <v>5133641</v>
      </c>
      <c r="AJ10" s="72">
        <f t="shared" si="2"/>
        <v>6479363</v>
      </c>
      <c r="AK10" s="72">
        <f t="shared" si="2"/>
        <v>5698001</v>
      </c>
      <c r="AL10" s="72">
        <f t="shared" ref="AL10:AR10" si="3">SUM(AL4:AL9)</f>
        <v>5358649</v>
      </c>
      <c r="AM10" s="72">
        <f t="shared" si="3"/>
        <v>8005388</v>
      </c>
      <c r="AN10" s="72">
        <f t="shared" si="3"/>
        <v>7825367</v>
      </c>
      <c r="AO10" s="72">
        <f t="shared" si="3"/>
        <v>11603264</v>
      </c>
      <c r="AP10" s="72">
        <f t="shared" si="3"/>
        <v>17345938</v>
      </c>
      <c r="AQ10" s="72">
        <f t="shared" si="3"/>
        <v>7605654</v>
      </c>
      <c r="AR10" s="72">
        <f t="shared" si="3"/>
        <v>10238283</v>
      </c>
      <c r="AS10" s="72">
        <f t="shared" ref="AS10:AX10" si="4">SUM(AS4:AS9)</f>
        <v>8947499</v>
      </c>
      <c r="AT10" s="72">
        <f t="shared" si="4"/>
        <v>16404687</v>
      </c>
      <c r="AU10" s="72">
        <f t="shared" si="4"/>
        <v>13115909</v>
      </c>
      <c r="AV10" s="72">
        <f t="shared" si="4"/>
        <v>14996233</v>
      </c>
      <c r="AW10" s="72">
        <f t="shared" si="4"/>
        <v>20107591</v>
      </c>
      <c r="AX10" s="72">
        <f t="shared" si="4"/>
        <v>13432355</v>
      </c>
      <c r="AY10" s="72">
        <f t="shared" ref="AY10:BG10" si="5">SUM(AY4:AY9)</f>
        <v>17885083</v>
      </c>
      <c r="AZ10" s="72">
        <f t="shared" si="5"/>
        <v>18463996</v>
      </c>
      <c r="BA10" s="72">
        <f t="shared" si="5"/>
        <v>13869595</v>
      </c>
      <c r="BB10" s="72">
        <f t="shared" si="5"/>
        <v>13459576</v>
      </c>
      <c r="BC10" s="72">
        <f t="shared" si="5"/>
        <v>10684531</v>
      </c>
      <c r="BD10" s="72">
        <f t="shared" si="5"/>
        <v>14185256</v>
      </c>
      <c r="BE10" s="72">
        <f t="shared" si="5"/>
        <v>11216464</v>
      </c>
      <c r="BF10" s="72">
        <f t="shared" si="5"/>
        <v>13030011</v>
      </c>
      <c r="BG10" s="72">
        <f t="shared" si="5"/>
        <v>86411562</v>
      </c>
      <c r="BH10" s="72">
        <f t="shared" ref="BH10:BN10" si="6">SUM(BH5:BH9)</f>
        <v>16479643</v>
      </c>
      <c r="BI10" s="72">
        <f t="shared" si="6"/>
        <v>19907331</v>
      </c>
      <c r="BJ10" s="72">
        <f t="shared" si="6"/>
        <v>11247602</v>
      </c>
      <c r="BK10" s="72">
        <f t="shared" si="6"/>
        <v>9869666</v>
      </c>
      <c r="BL10" s="72">
        <f t="shared" si="6"/>
        <v>12248802</v>
      </c>
      <c r="BM10" s="72">
        <f t="shared" si="6"/>
        <v>13566372</v>
      </c>
      <c r="BN10" s="72">
        <f t="shared" si="6"/>
        <v>13283562</v>
      </c>
      <c r="BO10" s="72">
        <f t="shared" ref="BO10:BT10" si="7">SUM(BO5:BO9)</f>
        <v>18337500</v>
      </c>
      <c r="BP10" s="72">
        <f t="shared" si="7"/>
        <v>15708453</v>
      </c>
      <c r="BQ10" s="72">
        <f t="shared" si="7"/>
        <v>13520866</v>
      </c>
      <c r="BR10" s="72">
        <f t="shared" si="7"/>
        <v>15136181</v>
      </c>
      <c r="BS10" s="72">
        <f t="shared" si="7"/>
        <v>16189215</v>
      </c>
      <c r="BT10" s="72">
        <f t="shared" si="7"/>
        <v>14931487</v>
      </c>
      <c r="BU10" s="72">
        <f>SUM(BU5:BU9)</f>
        <v>14602809</v>
      </c>
      <c r="BV10" s="72">
        <f>SUM(BV5:BV9)</f>
        <v>14401326</v>
      </c>
      <c r="BW10" s="72">
        <f>SUM(BW5:BW9)</f>
        <v>15901989</v>
      </c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>
        <f t="shared" si="0"/>
        <v>492516694</v>
      </c>
    </row>
    <row r="11" spans="1:86" s="108" customFormat="1" x14ac:dyDescent="0.25">
      <c r="A11" s="5"/>
      <c r="B11" s="72"/>
      <c r="C11" s="72"/>
      <c r="D11" s="72"/>
      <c r="E11" s="72"/>
      <c r="F11" s="72"/>
      <c r="G11" s="72"/>
      <c r="H11" s="126"/>
      <c r="I11" s="126"/>
      <c r="J11" s="126"/>
      <c r="K11" s="12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>
        <f>SUM(CH5:CH10)</f>
        <v>700911189</v>
      </c>
    </row>
    <row r="12" spans="1:86" x14ac:dyDescent="0.25">
      <c r="A12" s="164" t="s">
        <v>1209</v>
      </c>
      <c r="B12" s="51" t="s">
        <v>1325</v>
      </c>
      <c r="C12" s="61" t="s">
        <v>1326</v>
      </c>
      <c r="D12" s="54" t="s">
        <v>1245</v>
      </c>
      <c r="E12" s="199" t="s">
        <v>1137</v>
      </c>
      <c r="BW12" s="108"/>
      <c r="BX12" s="108"/>
      <c r="BY12" s="108"/>
      <c r="BZ12" s="108"/>
      <c r="CA12" s="108"/>
      <c r="CB12" s="108"/>
      <c r="CC12" s="108"/>
      <c r="CE12" s="108"/>
      <c r="CF12" s="108"/>
      <c r="CG12" s="108"/>
      <c r="CH12" s="108"/>
    </row>
    <row r="13" spans="1:86" x14ac:dyDescent="0.25">
      <c r="A13" s="165"/>
      <c r="B13" s="20">
        <f>SUM(B10:M10)</f>
        <v>19839001</v>
      </c>
      <c r="C13" s="20">
        <f>SUM(N10:Y10)</f>
        <v>38197470</v>
      </c>
      <c r="D13" s="20">
        <f>SUM(Z10:AK10)</f>
        <v>53349023</v>
      </c>
      <c r="E13" s="20">
        <f>SUM(AL10:AW10)</f>
        <v>141554462</v>
      </c>
    </row>
    <row r="14" spans="1:86" x14ac:dyDescent="0.25">
      <c r="A14" s="166"/>
      <c r="B14" s="20"/>
      <c r="C14" s="20"/>
    </row>
    <row r="15" spans="1:86" x14ac:dyDescent="0.25">
      <c r="A15" s="166"/>
      <c r="B15" s="20"/>
      <c r="C15" s="20"/>
    </row>
    <row r="16" spans="1:86" x14ac:dyDescent="0.25">
      <c r="A16" s="166"/>
      <c r="B16" s="20"/>
      <c r="C16" s="20"/>
    </row>
    <row r="17" spans="1:64" x14ac:dyDescent="0.25">
      <c r="A17" s="166"/>
      <c r="B17" s="20"/>
      <c r="C17" s="20"/>
    </row>
    <row r="18" spans="1:64" x14ac:dyDescent="0.25">
      <c r="A18" s="108"/>
      <c r="B18" s="108"/>
      <c r="C18" s="108"/>
    </row>
    <row r="19" spans="1:64" x14ac:dyDescent="0.25">
      <c r="A19" s="108" t="s">
        <v>1234</v>
      </c>
    </row>
    <row r="21" spans="1:64" x14ac:dyDescent="0.25">
      <c r="BL21" s="72"/>
    </row>
    <row r="29" spans="1:64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64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64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64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</sheetData>
  <phoneticPr fontId="6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B1" workbookViewId="0">
      <selection activeCell="R4" sqref="R4"/>
    </sheetView>
  </sheetViews>
  <sheetFormatPr defaultColWidth="8.85546875" defaultRowHeight="15" x14ac:dyDescent="0.25"/>
  <cols>
    <col min="1" max="1" width="81.7109375" bestFit="1" customWidth="1"/>
    <col min="2" max="2" width="11.7109375" bestFit="1" customWidth="1"/>
    <col min="3" max="3" width="12.42578125" customWidth="1"/>
    <col min="4" max="4" width="10.85546875" bestFit="1" customWidth="1"/>
    <col min="5" max="10" width="10.42578125" bestFit="1" customWidth="1"/>
    <col min="16" max="16" width="10.85546875" bestFit="1" customWidth="1"/>
  </cols>
  <sheetData>
    <row r="1" spans="1:28" s="108" customFormat="1" x14ac:dyDescent="0.25">
      <c r="A1" s="505" t="s">
        <v>786</v>
      </c>
      <c r="B1" s="578" t="s">
        <v>1189</v>
      </c>
      <c r="C1" s="327"/>
      <c r="D1" s="327"/>
      <c r="E1" s="55" t="s">
        <v>620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00" t="s">
        <v>196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8" s="108" customFormat="1" x14ac:dyDescent="0.25">
      <c r="A2" s="455"/>
      <c r="B2" s="328" t="s">
        <v>912</v>
      </c>
      <c r="C2" s="328" t="s">
        <v>785</v>
      </c>
      <c r="D2" s="328" t="s">
        <v>819</v>
      </c>
      <c r="E2" s="60" t="s">
        <v>622</v>
      </c>
      <c r="F2" s="60" t="s">
        <v>623</v>
      </c>
      <c r="G2" s="60" t="s">
        <v>624</v>
      </c>
      <c r="H2" s="60" t="s">
        <v>625</v>
      </c>
      <c r="I2" s="60" t="s">
        <v>626</v>
      </c>
      <c r="J2" s="60" t="s">
        <v>704</v>
      </c>
      <c r="K2" s="60" t="s">
        <v>705</v>
      </c>
      <c r="L2" s="60" t="s">
        <v>706</v>
      </c>
      <c r="M2" s="60" t="s">
        <v>707</v>
      </c>
      <c r="N2" s="60" t="s">
        <v>912</v>
      </c>
      <c r="O2" s="60" t="s">
        <v>785</v>
      </c>
      <c r="P2" s="60" t="s">
        <v>819</v>
      </c>
      <c r="Q2" s="782" t="s">
        <v>1203</v>
      </c>
      <c r="R2" s="782" t="s">
        <v>1453</v>
      </c>
      <c r="S2" s="782" t="s">
        <v>1452</v>
      </c>
      <c r="T2" s="782" t="s">
        <v>1451</v>
      </c>
      <c r="U2" s="782" t="s">
        <v>1450</v>
      </c>
      <c r="V2" s="782" t="s">
        <v>1448</v>
      </c>
      <c r="W2" s="782" t="s">
        <v>1199</v>
      </c>
      <c r="X2" s="762" t="s">
        <v>706</v>
      </c>
      <c r="Y2" s="782" t="s">
        <v>1347</v>
      </c>
      <c r="Z2" s="782" t="s">
        <v>1346</v>
      </c>
      <c r="AA2" s="782" t="s">
        <v>1345</v>
      </c>
      <c r="AB2" s="782" t="s">
        <v>1460</v>
      </c>
    </row>
    <row r="3" spans="1:28" s="108" customFormat="1" x14ac:dyDescent="0.25">
      <c r="A3" s="501" t="s">
        <v>784</v>
      </c>
      <c r="B3" s="579">
        <v>11069</v>
      </c>
      <c r="C3" s="579">
        <v>9621</v>
      </c>
      <c r="D3" s="579">
        <v>14185</v>
      </c>
      <c r="E3" s="670">
        <v>16465</v>
      </c>
      <c r="F3" s="670">
        <v>19140</v>
      </c>
      <c r="G3" s="670">
        <v>10018</v>
      </c>
      <c r="H3" s="670">
        <v>10773</v>
      </c>
      <c r="I3" s="670">
        <v>58693</v>
      </c>
      <c r="J3" s="670">
        <v>11801</v>
      </c>
      <c r="K3" s="670">
        <v>15207</v>
      </c>
      <c r="L3" s="670">
        <v>9695</v>
      </c>
      <c r="M3" s="670">
        <v>1098</v>
      </c>
      <c r="N3" s="670">
        <v>24635</v>
      </c>
      <c r="O3" s="670">
        <v>23131</v>
      </c>
      <c r="P3" s="670">
        <v>63662</v>
      </c>
      <c r="Q3" s="670">
        <v>34149</v>
      </c>
      <c r="R3" s="670">
        <v>35676</v>
      </c>
      <c r="S3" s="670"/>
      <c r="T3" s="670"/>
      <c r="U3" s="670"/>
      <c r="V3" s="670"/>
      <c r="W3" s="670"/>
      <c r="X3" s="670"/>
      <c r="Y3" s="670"/>
      <c r="Z3" s="670"/>
      <c r="AA3" s="670"/>
      <c r="AB3" s="670"/>
    </row>
    <row r="4" spans="1:28" s="108" customFormat="1" x14ac:dyDescent="0.25">
      <c r="A4" s="6"/>
      <c r="B4" s="6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x14ac:dyDescent="0.25">
      <c r="A5" s="635" t="s">
        <v>787</v>
      </c>
      <c r="B5" s="580" t="s">
        <v>912</v>
      </c>
      <c r="C5" s="328" t="s">
        <v>785</v>
      </c>
      <c r="D5" s="328" t="s">
        <v>819</v>
      </c>
      <c r="E5" s="671" t="s">
        <v>622</v>
      </c>
      <c r="F5" s="671" t="s">
        <v>623</v>
      </c>
      <c r="G5" s="671" t="s">
        <v>624</v>
      </c>
      <c r="H5" s="671" t="s">
        <v>625</v>
      </c>
      <c r="I5" s="671" t="s">
        <v>626</v>
      </c>
      <c r="J5" s="671" t="s">
        <v>704</v>
      </c>
      <c r="K5" s="671" t="s">
        <v>705</v>
      </c>
      <c r="L5" s="671" t="s">
        <v>706</v>
      </c>
      <c r="M5" s="671" t="s">
        <v>707</v>
      </c>
      <c r="N5" s="671" t="s">
        <v>912</v>
      </c>
      <c r="O5" s="671" t="s">
        <v>785</v>
      </c>
      <c r="P5" s="671" t="s">
        <v>819</v>
      </c>
      <c r="Q5" s="783" t="s">
        <v>1203</v>
      </c>
      <c r="R5" s="783" t="s">
        <v>1453</v>
      </c>
      <c r="S5" s="783" t="s">
        <v>1452</v>
      </c>
      <c r="T5" s="783" t="s">
        <v>1451</v>
      </c>
      <c r="U5" s="783" t="s">
        <v>1450</v>
      </c>
      <c r="V5" s="783" t="s">
        <v>1448</v>
      </c>
      <c r="W5" s="783" t="s">
        <v>1199</v>
      </c>
      <c r="X5" s="781" t="s">
        <v>706</v>
      </c>
      <c r="Y5" s="783" t="s">
        <v>1347</v>
      </c>
      <c r="Z5" s="783" t="s">
        <v>1346</v>
      </c>
      <c r="AA5" s="783" t="s">
        <v>1345</v>
      </c>
      <c r="AB5" s="783" t="s">
        <v>1460</v>
      </c>
    </row>
    <row r="6" spans="1:28" x14ac:dyDescent="0.25">
      <c r="A6" s="636" t="s">
        <v>897</v>
      </c>
      <c r="B6" s="582">
        <v>72</v>
      </c>
      <c r="C6" s="583">
        <v>67</v>
      </c>
      <c r="D6" s="583">
        <v>25</v>
      </c>
      <c r="E6" s="670">
        <v>181</v>
      </c>
      <c r="F6" s="670">
        <v>64</v>
      </c>
      <c r="G6" s="670">
        <v>12</v>
      </c>
      <c r="H6" s="670">
        <v>19</v>
      </c>
      <c r="I6" s="670">
        <v>29911</v>
      </c>
      <c r="J6" s="670">
        <v>39</v>
      </c>
      <c r="K6" s="670">
        <v>57</v>
      </c>
      <c r="L6" s="670"/>
      <c r="M6" s="670"/>
      <c r="N6" s="670"/>
      <c r="O6" s="670"/>
      <c r="P6" s="670"/>
      <c r="Q6" s="670"/>
      <c r="R6" s="670">
        <v>129</v>
      </c>
      <c r="S6" s="670"/>
      <c r="T6" s="670"/>
      <c r="U6" s="670"/>
      <c r="V6" s="670"/>
      <c r="W6" s="670"/>
      <c r="X6" s="670"/>
      <c r="Y6" s="670"/>
      <c r="Z6" s="670"/>
      <c r="AA6" s="670"/>
      <c r="AB6" s="670"/>
    </row>
    <row r="7" spans="1:28" s="108" customFormat="1" x14ac:dyDescent="0.25">
      <c r="A7" s="636" t="s">
        <v>504</v>
      </c>
      <c r="B7" s="582"/>
      <c r="C7" s="583"/>
      <c r="D7" s="583"/>
      <c r="E7" s="670"/>
      <c r="F7" s="670"/>
      <c r="G7" s="670"/>
      <c r="H7" s="670"/>
      <c r="I7" s="670">
        <v>28430</v>
      </c>
      <c r="J7" s="670">
        <v>83</v>
      </c>
      <c r="K7" s="670">
        <v>99</v>
      </c>
      <c r="L7" s="670"/>
      <c r="M7" s="670"/>
      <c r="N7" s="670"/>
      <c r="O7" s="670"/>
      <c r="P7" s="670"/>
      <c r="Q7" s="670"/>
      <c r="R7" s="670">
        <v>97</v>
      </c>
      <c r="S7" s="670"/>
      <c r="T7" s="670"/>
      <c r="U7" s="670"/>
      <c r="V7" s="670"/>
      <c r="W7" s="670"/>
      <c r="X7" s="670"/>
      <c r="Y7" s="670"/>
      <c r="Z7" s="670"/>
      <c r="AA7" s="670"/>
      <c r="AB7" s="670"/>
    </row>
    <row r="8" spans="1:28" x14ac:dyDescent="0.25">
      <c r="A8" s="636" t="s">
        <v>898</v>
      </c>
      <c r="B8" s="584">
        <v>97</v>
      </c>
      <c r="C8" s="583">
        <v>44</v>
      </c>
      <c r="D8" s="583">
        <v>177</v>
      </c>
      <c r="E8" s="670">
        <v>57</v>
      </c>
      <c r="F8" s="670">
        <v>95</v>
      </c>
      <c r="G8" s="670">
        <v>79</v>
      </c>
      <c r="H8" s="670">
        <v>65</v>
      </c>
      <c r="I8" s="670">
        <v>46</v>
      </c>
      <c r="J8" s="670">
        <v>76</v>
      </c>
      <c r="K8" s="670">
        <v>98</v>
      </c>
      <c r="L8" s="670"/>
      <c r="M8" s="670"/>
      <c r="N8" s="670"/>
      <c r="O8" s="670"/>
      <c r="P8" s="670"/>
      <c r="Q8" s="670"/>
      <c r="R8" s="670">
        <v>191</v>
      </c>
      <c r="S8" s="670"/>
      <c r="T8" s="670"/>
      <c r="U8" s="670"/>
      <c r="V8" s="670"/>
      <c r="W8" s="670"/>
      <c r="X8" s="670"/>
      <c r="Y8" s="670"/>
      <c r="Z8" s="670"/>
      <c r="AA8" s="670"/>
      <c r="AB8" s="670"/>
    </row>
    <row r="9" spans="1:28" x14ac:dyDescent="0.25">
      <c r="A9" s="636" t="s">
        <v>828</v>
      </c>
      <c r="B9" s="582">
        <v>276</v>
      </c>
      <c r="C9" s="583">
        <v>1</v>
      </c>
      <c r="D9" s="583">
        <v>8</v>
      </c>
      <c r="E9" s="670">
        <v>5</v>
      </c>
      <c r="F9" s="670">
        <v>11</v>
      </c>
      <c r="G9" s="670">
        <v>7</v>
      </c>
      <c r="H9" s="670">
        <v>12</v>
      </c>
      <c r="I9" s="670">
        <v>8</v>
      </c>
      <c r="J9" s="670">
        <v>12</v>
      </c>
      <c r="K9" s="670">
        <v>11</v>
      </c>
      <c r="L9" s="670"/>
      <c r="M9" s="670"/>
      <c r="N9" s="670"/>
      <c r="O9" s="670"/>
      <c r="P9" s="670"/>
      <c r="Q9" s="670"/>
      <c r="R9" s="670">
        <v>49</v>
      </c>
      <c r="S9" s="670"/>
      <c r="T9" s="670"/>
      <c r="U9" s="670"/>
      <c r="V9" s="670"/>
      <c r="W9" s="670"/>
      <c r="X9" s="670"/>
      <c r="Y9" s="670"/>
      <c r="Z9" s="670"/>
      <c r="AA9" s="670"/>
      <c r="AB9" s="670"/>
    </row>
    <row r="10" spans="1:28" x14ac:dyDescent="0.25">
      <c r="A10" s="636" t="s">
        <v>829</v>
      </c>
      <c r="B10" s="584">
        <v>15</v>
      </c>
      <c r="C10" s="583">
        <v>5</v>
      </c>
      <c r="D10" s="583">
        <v>5</v>
      </c>
      <c r="E10" s="670">
        <v>1</v>
      </c>
      <c r="F10" s="670">
        <v>4</v>
      </c>
      <c r="G10" s="670">
        <v>9</v>
      </c>
      <c r="H10" s="670">
        <v>6</v>
      </c>
      <c r="I10" s="670">
        <v>2</v>
      </c>
      <c r="J10" s="670">
        <v>2</v>
      </c>
      <c r="K10" s="670">
        <v>7</v>
      </c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</row>
    <row r="11" spans="1:28" x14ac:dyDescent="0.25">
      <c r="A11" s="636" t="s">
        <v>830</v>
      </c>
      <c r="B11" s="582">
        <v>358</v>
      </c>
      <c r="C11" s="583">
        <v>6</v>
      </c>
      <c r="D11" s="583">
        <v>52</v>
      </c>
      <c r="E11" s="670">
        <v>12</v>
      </c>
      <c r="F11" s="670">
        <v>1</v>
      </c>
      <c r="G11" s="670">
        <v>0</v>
      </c>
      <c r="H11" s="670">
        <v>0</v>
      </c>
      <c r="I11" s="670">
        <v>0</v>
      </c>
      <c r="J11" s="670">
        <v>1</v>
      </c>
      <c r="K11" s="670">
        <v>8</v>
      </c>
      <c r="L11" s="670"/>
      <c r="M11" s="670"/>
      <c r="N11" s="670"/>
      <c r="O11" s="670"/>
      <c r="P11" s="670"/>
      <c r="Q11" s="670"/>
      <c r="R11" s="670">
        <v>8</v>
      </c>
      <c r="S11" s="670"/>
      <c r="T11" s="670"/>
      <c r="U11" s="670"/>
      <c r="V11" s="670"/>
      <c r="W11" s="670"/>
      <c r="X11" s="670"/>
      <c r="Y11" s="670"/>
      <c r="Z11" s="670"/>
      <c r="AA11" s="670"/>
      <c r="AB11" s="670"/>
    </row>
    <row r="12" spans="1:28" x14ac:dyDescent="0.25">
      <c r="A12" s="636" t="s">
        <v>831</v>
      </c>
      <c r="B12" s="584">
        <v>22</v>
      </c>
      <c r="C12" s="583">
        <v>2</v>
      </c>
      <c r="D12" s="583">
        <v>6</v>
      </c>
      <c r="E12" s="670">
        <v>3</v>
      </c>
      <c r="F12" s="670">
        <v>5</v>
      </c>
      <c r="G12" s="670">
        <v>3</v>
      </c>
      <c r="H12" s="670">
        <v>1</v>
      </c>
      <c r="I12" s="670">
        <v>2</v>
      </c>
      <c r="J12" s="670">
        <v>3</v>
      </c>
      <c r="K12" s="670">
        <v>9</v>
      </c>
      <c r="L12" s="670"/>
      <c r="M12" s="670"/>
      <c r="N12" s="670"/>
      <c r="O12" s="670"/>
      <c r="P12" s="670"/>
      <c r="Q12" s="670"/>
      <c r="R12" s="670">
        <v>8</v>
      </c>
      <c r="S12" s="670"/>
      <c r="T12" s="670"/>
      <c r="U12" s="670"/>
      <c r="V12" s="670"/>
      <c r="W12" s="670"/>
      <c r="X12" s="670"/>
      <c r="Y12" s="670"/>
      <c r="Z12" s="670"/>
      <c r="AA12" s="670"/>
      <c r="AB12" s="670"/>
    </row>
    <row r="13" spans="1:28" x14ac:dyDescent="0.25">
      <c r="A13" s="636" t="s">
        <v>832</v>
      </c>
      <c r="B13" s="582">
        <v>157</v>
      </c>
      <c r="C13" s="583">
        <v>47</v>
      </c>
      <c r="D13" s="583">
        <v>106</v>
      </c>
      <c r="E13" s="670">
        <v>17</v>
      </c>
      <c r="F13" s="670">
        <v>22</v>
      </c>
      <c r="G13" s="670">
        <v>10</v>
      </c>
      <c r="H13" s="670">
        <v>12</v>
      </c>
      <c r="I13" s="670">
        <v>12</v>
      </c>
      <c r="J13" s="670">
        <v>5</v>
      </c>
      <c r="K13" s="670">
        <v>17</v>
      </c>
      <c r="L13" s="670"/>
      <c r="M13" s="670"/>
      <c r="N13" s="670"/>
      <c r="O13" s="670"/>
      <c r="P13" s="670"/>
      <c r="Q13" s="670"/>
      <c r="R13" s="670">
        <v>49</v>
      </c>
      <c r="S13" s="670"/>
      <c r="T13" s="670"/>
      <c r="U13" s="670"/>
      <c r="V13" s="670"/>
      <c r="W13" s="670"/>
      <c r="X13" s="670"/>
      <c r="Y13" s="670"/>
      <c r="Z13" s="670"/>
      <c r="AA13" s="670"/>
      <c r="AB13" s="670"/>
    </row>
    <row r="14" spans="1:28" x14ac:dyDescent="0.25">
      <c r="A14" s="636" t="s">
        <v>976</v>
      </c>
      <c r="B14" s="584">
        <v>18</v>
      </c>
      <c r="C14" s="583">
        <v>7</v>
      </c>
      <c r="D14" s="583">
        <v>27</v>
      </c>
      <c r="E14" s="670">
        <v>4</v>
      </c>
      <c r="F14" s="670">
        <v>3</v>
      </c>
      <c r="G14" s="670">
        <v>2</v>
      </c>
      <c r="H14" s="670">
        <v>1</v>
      </c>
      <c r="I14" s="670">
        <v>2</v>
      </c>
      <c r="J14" s="670">
        <v>1</v>
      </c>
      <c r="K14" s="670">
        <v>6</v>
      </c>
      <c r="L14" s="670"/>
      <c r="M14" s="670"/>
      <c r="N14" s="670"/>
      <c r="O14" s="670"/>
      <c r="P14" s="670"/>
      <c r="Q14" s="670"/>
      <c r="R14" s="670">
        <v>28</v>
      </c>
      <c r="S14" s="670"/>
      <c r="T14" s="670"/>
      <c r="U14" s="670"/>
      <c r="V14" s="670"/>
      <c r="W14" s="670"/>
      <c r="X14" s="670"/>
      <c r="Y14" s="670"/>
      <c r="Z14" s="670"/>
      <c r="AA14" s="670"/>
      <c r="AB14" s="670"/>
    </row>
    <row r="15" spans="1:28" x14ac:dyDescent="0.25">
      <c r="A15" s="636" t="s">
        <v>977</v>
      </c>
      <c r="B15" s="582">
        <v>162</v>
      </c>
      <c r="C15" s="583">
        <v>2</v>
      </c>
      <c r="D15" s="583">
        <v>5</v>
      </c>
      <c r="E15" s="670">
        <v>3</v>
      </c>
      <c r="F15" s="670">
        <v>0</v>
      </c>
      <c r="G15" s="670">
        <v>3</v>
      </c>
      <c r="H15" s="670">
        <v>7</v>
      </c>
      <c r="I15" s="670">
        <v>1</v>
      </c>
      <c r="J15" s="670">
        <v>0</v>
      </c>
      <c r="K15" s="670">
        <v>5</v>
      </c>
      <c r="L15" s="670"/>
      <c r="M15" s="670"/>
      <c r="N15" s="670"/>
      <c r="O15" s="670"/>
      <c r="P15" s="670"/>
      <c r="Q15" s="670"/>
      <c r="R15" s="670">
        <v>8</v>
      </c>
      <c r="S15" s="670"/>
      <c r="T15" s="670"/>
      <c r="U15" s="670"/>
      <c r="V15" s="670"/>
      <c r="W15" s="670"/>
      <c r="X15" s="670"/>
      <c r="Y15" s="670"/>
      <c r="Z15" s="670"/>
      <c r="AA15" s="670"/>
      <c r="AB15" s="670"/>
    </row>
    <row r="16" spans="1:28" x14ac:dyDescent="0.25">
      <c r="A16" s="636" t="s">
        <v>978</v>
      </c>
      <c r="B16" s="584">
        <v>769</v>
      </c>
      <c r="C16" s="583">
        <v>172</v>
      </c>
      <c r="D16" s="583">
        <v>263</v>
      </c>
      <c r="E16" s="670">
        <v>31</v>
      </c>
      <c r="F16" s="670">
        <v>43</v>
      </c>
      <c r="G16" s="670">
        <v>27</v>
      </c>
      <c r="H16" s="670">
        <v>31</v>
      </c>
      <c r="I16" s="670">
        <v>15</v>
      </c>
      <c r="J16" s="670">
        <v>7</v>
      </c>
      <c r="K16" s="670">
        <v>10</v>
      </c>
      <c r="L16" s="670"/>
      <c r="M16" s="670"/>
      <c r="N16" s="670"/>
      <c r="O16" s="670"/>
      <c r="P16" s="670"/>
      <c r="Q16" s="670"/>
      <c r="R16" s="670">
        <v>41</v>
      </c>
      <c r="S16" s="670"/>
      <c r="T16" s="670"/>
      <c r="U16" s="670"/>
      <c r="V16" s="670"/>
      <c r="W16" s="670"/>
      <c r="X16" s="670"/>
      <c r="Y16" s="670"/>
      <c r="Z16" s="670"/>
      <c r="AA16" s="670"/>
      <c r="AB16" s="670"/>
    </row>
    <row r="17" spans="1:28" x14ac:dyDescent="0.25">
      <c r="A17" s="636" t="s">
        <v>979</v>
      </c>
      <c r="B17" s="582">
        <v>1656</v>
      </c>
      <c r="C17" s="583">
        <v>347</v>
      </c>
      <c r="D17" s="583">
        <v>511</v>
      </c>
      <c r="E17" s="670">
        <v>6</v>
      </c>
      <c r="F17" s="670">
        <v>7</v>
      </c>
      <c r="G17" s="670">
        <v>23</v>
      </c>
      <c r="H17" s="670">
        <v>11</v>
      </c>
      <c r="I17" s="670">
        <v>8</v>
      </c>
      <c r="J17" s="670">
        <v>6</v>
      </c>
      <c r="K17" s="670">
        <v>19</v>
      </c>
      <c r="L17" s="670"/>
      <c r="M17" s="670"/>
      <c r="N17" s="670"/>
      <c r="O17" s="670"/>
      <c r="P17" s="670"/>
      <c r="Q17" s="670"/>
      <c r="R17" s="670">
        <v>150</v>
      </c>
      <c r="S17" s="670"/>
      <c r="T17" s="670"/>
      <c r="U17" s="670"/>
      <c r="V17" s="670"/>
      <c r="W17" s="670"/>
      <c r="X17" s="670"/>
      <c r="Y17" s="670"/>
      <c r="Z17" s="670"/>
      <c r="AA17" s="670"/>
      <c r="AB17" s="670"/>
    </row>
    <row r="18" spans="1:28" x14ac:dyDescent="0.25">
      <c r="A18" s="636" t="s">
        <v>980</v>
      </c>
      <c r="B18" s="584">
        <v>58</v>
      </c>
      <c r="C18" s="583">
        <v>15</v>
      </c>
      <c r="D18" s="583">
        <v>20</v>
      </c>
      <c r="E18" s="670">
        <v>9</v>
      </c>
      <c r="F18" s="670">
        <v>19</v>
      </c>
      <c r="G18" s="670">
        <v>12</v>
      </c>
      <c r="H18" s="670">
        <v>9</v>
      </c>
      <c r="I18" s="670">
        <v>15</v>
      </c>
      <c r="J18" s="670">
        <v>12</v>
      </c>
      <c r="K18" s="670">
        <v>40</v>
      </c>
      <c r="L18" s="670"/>
      <c r="M18" s="670"/>
      <c r="N18" s="670"/>
      <c r="O18" s="670"/>
      <c r="P18" s="670"/>
      <c r="Q18" s="670"/>
      <c r="R18" s="670">
        <v>568</v>
      </c>
      <c r="S18" s="670"/>
      <c r="T18" s="670"/>
      <c r="U18" s="670"/>
      <c r="V18" s="670"/>
      <c r="W18" s="670"/>
      <c r="X18" s="670"/>
      <c r="Y18" s="670"/>
      <c r="Z18" s="670"/>
      <c r="AA18" s="670"/>
      <c r="AB18" s="670"/>
    </row>
    <row r="19" spans="1:28" x14ac:dyDescent="0.25">
      <c r="A19" s="636" t="s">
        <v>981</v>
      </c>
      <c r="B19" s="582">
        <v>36</v>
      </c>
      <c r="C19" s="583">
        <v>16</v>
      </c>
      <c r="D19" s="583">
        <v>24</v>
      </c>
      <c r="E19" s="670">
        <v>65</v>
      </c>
      <c r="F19" s="670">
        <v>53</v>
      </c>
      <c r="G19" s="670">
        <v>16</v>
      </c>
      <c r="H19" s="670">
        <v>35</v>
      </c>
      <c r="I19" s="670">
        <v>19</v>
      </c>
      <c r="J19" s="670">
        <v>20</v>
      </c>
      <c r="K19" s="670">
        <v>27</v>
      </c>
      <c r="L19" s="670"/>
      <c r="M19" s="670"/>
      <c r="N19" s="670"/>
      <c r="O19" s="670"/>
      <c r="P19" s="670"/>
      <c r="Q19" s="670"/>
      <c r="R19" s="670">
        <v>16</v>
      </c>
      <c r="S19" s="670"/>
      <c r="T19" s="670"/>
      <c r="U19" s="670"/>
      <c r="V19" s="670"/>
      <c r="W19" s="670"/>
      <c r="X19" s="670"/>
      <c r="Y19" s="670"/>
      <c r="Z19" s="670"/>
      <c r="AA19" s="670"/>
      <c r="AB19" s="670"/>
    </row>
    <row r="20" spans="1:28" x14ac:dyDescent="0.25">
      <c r="A20" s="636" t="s">
        <v>982</v>
      </c>
      <c r="B20" s="584">
        <v>16</v>
      </c>
      <c r="C20" s="583">
        <v>2</v>
      </c>
      <c r="D20" s="583"/>
      <c r="E20" s="670">
        <v>3</v>
      </c>
      <c r="F20" s="670">
        <v>1</v>
      </c>
      <c r="G20" s="670">
        <v>2</v>
      </c>
      <c r="H20" s="670">
        <v>0</v>
      </c>
      <c r="I20" s="670">
        <v>0</v>
      </c>
      <c r="J20" s="670">
        <v>0</v>
      </c>
      <c r="K20" s="670">
        <v>4</v>
      </c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0"/>
      <c r="W20" s="670"/>
      <c r="X20" s="670"/>
      <c r="Y20" s="670"/>
      <c r="Z20" s="670"/>
      <c r="AA20" s="670"/>
      <c r="AB20" s="670"/>
    </row>
    <row r="21" spans="1:28" x14ac:dyDescent="0.25">
      <c r="A21" s="636" t="s">
        <v>914</v>
      </c>
      <c r="B21" s="582">
        <v>153</v>
      </c>
      <c r="C21" s="583">
        <v>53</v>
      </c>
      <c r="D21" s="583">
        <v>64</v>
      </c>
      <c r="E21" s="670">
        <v>31</v>
      </c>
      <c r="F21" s="670">
        <v>18</v>
      </c>
      <c r="G21" s="670">
        <v>7</v>
      </c>
      <c r="H21" s="670">
        <v>18</v>
      </c>
      <c r="I21" s="670">
        <v>10</v>
      </c>
      <c r="J21" s="670">
        <v>24</v>
      </c>
      <c r="K21" s="670">
        <v>67</v>
      </c>
      <c r="L21" s="670"/>
      <c r="M21" s="670"/>
      <c r="N21" s="670"/>
      <c r="O21" s="670"/>
      <c r="P21" s="670"/>
      <c r="Q21" s="670"/>
      <c r="R21" s="670">
        <v>134</v>
      </c>
      <c r="S21" s="670"/>
      <c r="T21" s="670"/>
      <c r="U21" s="670"/>
      <c r="V21" s="670"/>
      <c r="W21" s="670"/>
      <c r="X21" s="670"/>
      <c r="Y21" s="670"/>
      <c r="Z21" s="670"/>
      <c r="AA21" s="670"/>
      <c r="AB21" s="670"/>
    </row>
    <row r="22" spans="1:28" x14ac:dyDescent="0.25">
      <c r="A22" s="636" t="s">
        <v>911</v>
      </c>
      <c r="B22" s="584">
        <v>1840</v>
      </c>
      <c r="C22" s="583">
        <v>612</v>
      </c>
      <c r="D22" s="583">
        <v>771</v>
      </c>
      <c r="E22" s="670">
        <v>436</v>
      </c>
      <c r="F22" s="670">
        <v>1012</v>
      </c>
      <c r="G22" s="670">
        <v>286</v>
      </c>
      <c r="H22" s="670">
        <v>283</v>
      </c>
      <c r="I22" s="670">
        <v>177</v>
      </c>
      <c r="J22" s="670">
        <v>33</v>
      </c>
      <c r="K22" s="670">
        <v>79</v>
      </c>
      <c r="L22" s="670"/>
      <c r="M22" s="670"/>
      <c r="N22" s="670"/>
      <c r="O22" s="670"/>
      <c r="P22" s="670"/>
      <c r="Q22" s="670"/>
      <c r="R22" s="670">
        <v>89</v>
      </c>
      <c r="S22" s="670"/>
      <c r="T22" s="670"/>
      <c r="U22" s="670"/>
      <c r="V22" s="670"/>
      <c r="W22" s="670"/>
      <c r="X22" s="670"/>
      <c r="Y22" s="670"/>
      <c r="Z22" s="670"/>
      <c r="AA22" s="670"/>
      <c r="AB22" s="670"/>
    </row>
    <row r="23" spans="1:28" s="108" customFormat="1" x14ac:dyDescent="0.25">
      <c r="A23" s="636" t="s">
        <v>565</v>
      </c>
      <c r="B23" s="584"/>
      <c r="C23" s="583"/>
      <c r="D23" s="583">
        <v>424</v>
      </c>
      <c r="E23" s="670">
        <v>8</v>
      </c>
      <c r="F23" s="670">
        <v>9</v>
      </c>
      <c r="G23" s="670">
        <v>5</v>
      </c>
      <c r="H23" s="670">
        <v>5</v>
      </c>
      <c r="I23" s="670">
        <v>2</v>
      </c>
      <c r="J23" s="670">
        <v>7</v>
      </c>
      <c r="K23" s="670">
        <v>16</v>
      </c>
      <c r="L23" s="670"/>
      <c r="M23" s="670"/>
      <c r="N23" s="670"/>
      <c r="O23" s="670"/>
      <c r="P23" s="670"/>
      <c r="Q23" s="670"/>
      <c r="R23" s="670">
        <v>77</v>
      </c>
      <c r="S23" s="670"/>
      <c r="T23" s="670"/>
      <c r="U23" s="670"/>
      <c r="V23" s="670"/>
      <c r="W23" s="670"/>
      <c r="X23" s="670"/>
      <c r="Y23" s="670"/>
      <c r="Z23" s="670"/>
      <c r="AA23" s="670"/>
      <c r="AB23" s="670"/>
    </row>
    <row r="24" spans="1:28" s="108" customFormat="1" x14ac:dyDescent="0.25">
      <c r="A24" s="636" t="s">
        <v>505</v>
      </c>
      <c r="B24" s="584"/>
      <c r="C24" s="583"/>
      <c r="D24" s="583"/>
      <c r="E24" s="670"/>
      <c r="F24" s="670"/>
      <c r="G24" s="670"/>
      <c r="H24" s="670"/>
      <c r="I24" s="670">
        <v>22</v>
      </c>
      <c r="J24" s="670">
        <v>4</v>
      </c>
      <c r="K24" s="670">
        <v>7</v>
      </c>
      <c r="L24" s="670"/>
      <c r="M24" s="670"/>
      <c r="N24" s="670"/>
      <c r="O24" s="670"/>
      <c r="P24" s="670"/>
      <c r="Q24" s="670"/>
      <c r="R24" s="670">
        <v>16</v>
      </c>
      <c r="S24" s="670"/>
      <c r="T24" s="670"/>
      <c r="U24" s="670"/>
      <c r="V24" s="670"/>
      <c r="W24" s="670"/>
      <c r="X24" s="670"/>
      <c r="Y24" s="670"/>
      <c r="Z24" s="670"/>
      <c r="AA24" s="670"/>
      <c r="AB24" s="670"/>
    </row>
    <row r="25" spans="1:28" s="108" customFormat="1" x14ac:dyDescent="0.25">
      <c r="A25" s="636" t="s">
        <v>506</v>
      </c>
      <c r="B25" s="584"/>
      <c r="C25" s="583"/>
      <c r="D25" s="583"/>
      <c r="E25" s="670"/>
      <c r="F25" s="670"/>
      <c r="G25" s="670"/>
      <c r="H25" s="670"/>
      <c r="I25" s="670">
        <v>0</v>
      </c>
      <c r="J25" s="670">
        <v>3</v>
      </c>
      <c r="K25" s="670">
        <v>12</v>
      </c>
      <c r="L25" s="670"/>
      <c r="M25" s="670"/>
      <c r="N25" s="670"/>
      <c r="O25" s="670"/>
      <c r="P25" s="670"/>
      <c r="Q25" s="670"/>
      <c r="R25" s="670">
        <v>8</v>
      </c>
      <c r="S25" s="670"/>
      <c r="T25" s="670"/>
      <c r="U25" s="670"/>
      <c r="V25" s="670"/>
      <c r="W25" s="670"/>
      <c r="X25" s="670"/>
      <c r="Y25" s="670"/>
      <c r="Z25" s="670"/>
      <c r="AA25" s="670"/>
      <c r="AB25" s="670"/>
    </row>
    <row r="26" spans="1:28" s="108" customFormat="1" x14ac:dyDescent="0.25">
      <c r="A26" s="636" t="s">
        <v>730</v>
      </c>
      <c r="B26" s="584"/>
      <c r="C26" s="583"/>
      <c r="D26" s="583"/>
      <c r="E26" s="670"/>
      <c r="F26" s="670">
        <v>84</v>
      </c>
      <c r="G26" s="670">
        <v>5</v>
      </c>
      <c r="H26" s="670">
        <v>5</v>
      </c>
      <c r="I26" s="670">
        <v>10</v>
      </c>
      <c r="J26" s="670">
        <v>115</v>
      </c>
      <c r="K26" s="670">
        <v>76</v>
      </c>
      <c r="L26" s="670"/>
      <c r="M26" s="670"/>
      <c r="N26" s="670"/>
      <c r="O26" s="670"/>
      <c r="P26" s="670"/>
      <c r="Q26" s="670"/>
      <c r="R26" s="670">
        <v>1079</v>
      </c>
      <c r="S26" s="670"/>
      <c r="T26" s="670"/>
      <c r="U26" s="670"/>
      <c r="V26" s="670"/>
      <c r="W26" s="670"/>
      <c r="X26" s="670"/>
      <c r="Y26" s="670"/>
      <c r="Z26" s="670"/>
      <c r="AA26" s="670"/>
      <c r="AB26" s="670"/>
    </row>
    <row r="27" spans="1:28" s="108" customFormat="1" x14ac:dyDescent="0.25">
      <c r="A27" s="636" t="s">
        <v>456</v>
      </c>
      <c r="B27" s="584"/>
      <c r="C27" s="583"/>
      <c r="D27" s="583"/>
      <c r="E27" s="670"/>
      <c r="F27" s="670"/>
      <c r="G27" s="670"/>
      <c r="H27" s="670"/>
      <c r="I27" s="670"/>
      <c r="J27" s="670">
        <v>21</v>
      </c>
      <c r="K27" s="670">
        <v>27</v>
      </c>
      <c r="L27" s="670"/>
      <c r="M27" s="670"/>
      <c r="N27" s="670"/>
      <c r="O27" s="670"/>
      <c r="P27" s="670"/>
      <c r="Q27" s="670"/>
      <c r="R27" s="670">
        <v>166</v>
      </c>
      <c r="S27" s="670"/>
      <c r="T27" s="670"/>
      <c r="U27" s="670"/>
      <c r="V27" s="670"/>
      <c r="W27" s="670"/>
      <c r="X27" s="670"/>
      <c r="Y27" s="670"/>
      <c r="Z27" s="670"/>
      <c r="AA27" s="670"/>
      <c r="AB27" s="670"/>
    </row>
    <row r="28" spans="1:28" s="108" customFormat="1" x14ac:dyDescent="0.25">
      <c r="A28" s="636" t="s">
        <v>55</v>
      </c>
      <c r="B28" s="584"/>
      <c r="C28" s="583"/>
      <c r="D28" s="583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>
        <v>20</v>
      </c>
      <c r="S28" s="670"/>
      <c r="T28" s="670"/>
      <c r="U28" s="670"/>
      <c r="V28" s="670"/>
      <c r="W28" s="670"/>
      <c r="X28" s="670"/>
      <c r="Y28" s="670"/>
      <c r="Z28" s="670"/>
      <c r="AA28" s="670"/>
      <c r="AB28" s="670"/>
    </row>
    <row r="29" spans="1:28" s="108" customFormat="1" x14ac:dyDescent="0.25">
      <c r="A29" s="636" t="s">
        <v>56</v>
      </c>
      <c r="B29" s="584"/>
      <c r="C29" s="583"/>
      <c r="D29" s="583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>
        <v>20</v>
      </c>
      <c r="S29" s="670"/>
      <c r="T29" s="670"/>
      <c r="U29" s="670"/>
      <c r="V29" s="670"/>
      <c r="W29" s="670"/>
      <c r="X29" s="670"/>
      <c r="Y29" s="670"/>
      <c r="Z29" s="670"/>
      <c r="AA29" s="670"/>
      <c r="AB29" s="670"/>
    </row>
    <row r="30" spans="1:28" s="108" customFormat="1" x14ac:dyDescent="0.25">
      <c r="A30" s="636" t="s">
        <v>62</v>
      </c>
      <c r="B30" s="584"/>
      <c r="C30" s="583"/>
      <c r="D30" s="583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670">
        <v>8</v>
      </c>
      <c r="S30" s="670"/>
      <c r="T30" s="670"/>
      <c r="U30" s="670"/>
      <c r="V30" s="670"/>
      <c r="W30" s="670"/>
      <c r="X30" s="670"/>
      <c r="Y30" s="670"/>
      <c r="Z30" s="670"/>
      <c r="AA30" s="670"/>
      <c r="AB30" s="670"/>
    </row>
    <row r="31" spans="1:28" s="108" customFormat="1" x14ac:dyDescent="0.25">
      <c r="A31" s="636" t="s">
        <v>49</v>
      </c>
      <c r="B31" s="584"/>
      <c r="C31" s="583"/>
      <c r="D31" s="583"/>
      <c r="E31" s="670"/>
      <c r="F31" s="670"/>
      <c r="G31" s="670"/>
      <c r="H31" s="670"/>
      <c r="I31" s="670"/>
      <c r="J31" s="670"/>
      <c r="K31" s="670"/>
      <c r="L31" s="670"/>
      <c r="M31" s="670"/>
      <c r="N31" s="670"/>
      <c r="O31" s="670"/>
      <c r="P31" s="670"/>
      <c r="Q31" s="670"/>
      <c r="R31" s="670">
        <v>69</v>
      </c>
      <c r="S31" s="670"/>
      <c r="T31" s="670"/>
      <c r="U31" s="670"/>
      <c r="V31" s="670"/>
      <c r="W31" s="670"/>
      <c r="X31" s="670"/>
      <c r="Y31" s="670"/>
      <c r="Z31" s="670"/>
      <c r="AA31" s="670"/>
      <c r="AB31" s="670"/>
    </row>
    <row r="32" spans="1:28" s="108" customFormat="1" x14ac:dyDescent="0.25">
      <c r="A32" s="636" t="s">
        <v>0</v>
      </c>
      <c r="B32" s="584"/>
      <c r="C32" s="583"/>
      <c r="D32" s="583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>
        <v>61</v>
      </c>
      <c r="S32" s="670"/>
      <c r="T32" s="670"/>
      <c r="U32" s="670"/>
      <c r="V32" s="670"/>
      <c r="W32" s="670"/>
      <c r="X32" s="670"/>
      <c r="Y32" s="670"/>
      <c r="Z32" s="670"/>
      <c r="AA32" s="670"/>
      <c r="AB32" s="670"/>
    </row>
    <row r="33" spans="1:28" s="108" customFormat="1" x14ac:dyDescent="0.25">
      <c r="A33" s="636" t="s">
        <v>50</v>
      </c>
      <c r="B33" s="584"/>
      <c r="C33" s="583"/>
      <c r="D33" s="583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>
        <v>65</v>
      </c>
      <c r="S33" s="670"/>
      <c r="T33" s="670"/>
      <c r="U33" s="670"/>
      <c r="V33" s="670"/>
      <c r="W33" s="670"/>
      <c r="X33" s="670"/>
      <c r="Y33" s="670"/>
      <c r="Z33" s="670"/>
      <c r="AA33" s="670"/>
      <c r="AB33" s="670"/>
    </row>
    <row r="34" spans="1:28" s="108" customFormat="1" x14ac:dyDescent="0.25">
      <c r="A34" s="636" t="s">
        <v>51</v>
      </c>
      <c r="B34" s="584"/>
      <c r="C34" s="583"/>
      <c r="D34" s="583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>
        <v>57</v>
      </c>
      <c r="S34" s="670"/>
      <c r="T34" s="670"/>
      <c r="U34" s="670"/>
      <c r="V34" s="670"/>
      <c r="W34" s="670"/>
      <c r="X34" s="670"/>
      <c r="Y34" s="670"/>
      <c r="Z34" s="670"/>
      <c r="AA34" s="670"/>
      <c r="AB34" s="670"/>
    </row>
    <row r="35" spans="1:28" s="108" customFormat="1" x14ac:dyDescent="0.25">
      <c r="A35" s="636" t="s">
        <v>52</v>
      </c>
      <c r="B35" s="584"/>
      <c r="C35" s="583"/>
      <c r="D35" s="583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>
        <v>44</v>
      </c>
      <c r="S35" s="670"/>
      <c r="T35" s="670"/>
      <c r="U35" s="670"/>
      <c r="V35" s="670"/>
      <c r="W35" s="670"/>
      <c r="X35" s="670"/>
      <c r="Y35" s="670"/>
      <c r="Z35" s="670"/>
      <c r="AA35" s="670"/>
      <c r="AB35" s="670"/>
    </row>
    <row r="36" spans="1:28" s="108" customFormat="1" x14ac:dyDescent="0.25">
      <c r="A36" s="636" t="s">
        <v>57</v>
      </c>
      <c r="B36" s="584"/>
      <c r="C36" s="583"/>
      <c r="D36" s="583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>
        <v>16</v>
      </c>
      <c r="S36" s="670"/>
      <c r="T36" s="670"/>
      <c r="U36" s="670"/>
      <c r="V36" s="670"/>
      <c r="W36" s="670"/>
      <c r="X36" s="670"/>
      <c r="Y36" s="670"/>
      <c r="Z36" s="670"/>
      <c r="AA36" s="670"/>
      <c r="AB36" s="670"/>
    </row>
    <row r="37" spans="1:28" s="108" customFormat="1" x14ac:dyDescent="0.25">
      <c r="A37" s="636" t="s">
        <v>59</v>
      </c>
      <c r="B37" s="584"/>
      <c r="C37" s="583"/>
      <c r="D37" s="583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>
        <v>12</v>
      </c>
      <c r="S37" s="670"/>
      <c r="T37" s="670"/>
      <c r="U37" s="670"/>
      <c r="V37" s="670"/>
      <c r="W37" s="670"/>
      <c r="X37" s="670"/>
      <c r="Y37" s="670"/>
      <c r="Z37" s="670"/>
      <c r="AA37" s="670"/>
      <c r="AB37" s="670"/>
    </row>
    <row r="38" spans="1:28" s="108" customFormat="1" x14ac:dyDescent="0.25">
      <c r="A38" s="636" t="s">
        <v>60</v>
      </c>
      <c r="B38" s="584"/>
      <c r="C38" s="583"/>
      <c r="D38" s="583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>
        <v>8</v>
      </c>
      <c r="S38" s="670"/>
      <c r="T38" s="670"/>
      <c r="U38" s="670"/>
      <c r="V38" s="670"/>
      <c r="W38" s="670"/>
      <c r="X38" s="670"/>
      <c r="Y38" s="670"/>
      <c r="Z38" s="670"/>
      <c r="AA38" s="670"/>
      <c r="AB38" s="670"/>
    </row>
    <row r="39" spans="1:28" s="108" customFormat="1" x14ac:dyDescent="0.25">
      <c r="A39" s="636" t="s">
        <v>58</v>
      </c>
      <c r="B39" s="584"/>
      <c r="C39" s="583"/>
      <c r="D39" s="583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>
        <v>12</v>
      </c>
      <c r="S39" s="670"/>
      <c r="T39" s="670"/>
      <c r="U39" s="670"/>
      <c r="V39" s="670"/>
      <c r="W39" s="670"/>
      <c r="X39" s="670"/>
      <c r="Y39" s="670"/>
      <c r="Z39" s="670"/>
      <c r="AA39" s="670"/>
      <c r="AB39" s="670"/>
    </row>
    <row r="40" spans="1:28" s="108" customFormat="1" x14ac:dyDescent="0.25">
      <c r="A40" s="636" t="s">
        <v>61</v>
      </c>
      <c r="B40" s="584"/>
      <c r="C40" s="583"/>
      <c r="D40" s="583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>
        <v>8</v>
      </c>
      <c r="S40" s="670"/>
      <c r="T40" s="670"/>
      <c r="U40" s="670"/>
      <c r="V40" s="670"/>
      <c r="W40" s="670"/>
      <c r="X40" s="670"/>
      <c r="Y40" s="670"/>
      <c r="Z40" s="670"/>
      <c r="AA40" s="670"/>
      <c r="AB40" s="670"/>
    </row>
    <row r="41" spans="1:28" s="108" customFormat="1" x14ac:dyDescent="0.25">
      <c r="A41" s="636" t="s">
        <v>48</v>
      </c>
      <c r="B41" s="584"/>
      <c r="C41" s="583"/>
      <c r="D41" s="583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>
        <v>122</v>
      </c>
      <c r="S41" s="670"/>
      <c r="T41" s="670"/>
      <c r="U41" s="670"/>
      <c r="V41" s="670"/>
      <c r="W41" s="670"/>
      <c r="X41" s="670"/>
      <c r="Y41" s="670"/>
      <c r="Z41" s="670"/>
      <c r="AA41" s="670"/>
      <c r="AB41" s="670"/>
    </row>
    <row r="42" spans="1:28" s="108" customFormat="1" x14ac:dyDescent="0.25">
      <c r="A42" s="636" t="s">
        <v>54</v>
      </c>
      <c r="B42" s="584"/>
      <c r="C42" s="583"/>
      <c r="D42" s="583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  <c r="Q42" s="670"/>
      <c r="R42" s="670">
        <v>24</v>
      </c>
      <c r="S42" s="670"/>
      <c r="T42" s="670"/>
      <c r="U42" s="670"/>
      <c r="V42" s="670"/>
      <c r="W42" s="670"/>
      <c r="X42" s="670"/>
      <c r="Y42" s="670"/>
      <c r="Z42" s="670"/>
      <c r="AA42" s="670"/>
      <c r="AB42" s="670"/>
    </row>
    <row r="43" spans="1:28" s="108" customFormat="1" x14ac:dyDescent="0.25">
      <c r="A43" s="636" t="s">
        <v>53</v>
      </c>
      <c r="B43" s="584"/>
      <c r="C43" s="583"/>
      <c r="D43" s="583"/>
      <c r="E43" s="670"/>
      <c r="F43" s="670"/>
      <c r="G43" s="670"/>
      <c r="H43" s="670"/>
      <c r="I43" s="670"/>
      <c r="J43" s="670"/>
      <c r="K43" s="670"/>
      <c r="L43" s="670"/>
      <c r="M43" s="670"/>
      <c r="N43" s="670"/>
      <c r="O43" s="670"/>
      <c r="P43" s="670"/>
      <c r="Q43" s="670"/>
      <c r="R43" s="670">
        <v>28</v>
      </c>
      <c r="S43" s="670"/>
      <c r="T43" s="670"/>
      <c r="U43" s="670"/>
      <c r="V43" s="670"/>
      <c r="W43" s="670"/>
      <c r="X43" s="670"/>
      <c r="Y43" s="670"/>
      <c r="Z43" s="670"/>
      <c r="AA43" s="670"/>
      <c r="AB43" s="670"/>
    </row>
    <row r="44" spans="1:28" s="108" customFormat="1" x14ac:dyDescent="0.25">
      <c r="A44" s="636" t="s">
        <v>47</v>
      </c>
      <c r="B44" s="584"/>
      <c r="C44" s="583"/>
      <c r="D44" s="583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>
        <v>134</v>
      </c>
      <c r="S44" s="670"/>
      <c r="T44" s="670"/>
      <c r="U44" s="670"/>
      <c r="V44" s="670"/>
      <c r="W44" s="670"/>
      <c r="X44" s="670"/>
      <c r="Y44" s="670"/>
      <c r="Z44" s="670"/>
      <c r="AA44" s="670"/>
      <c r="AB44" s="670"/>
    </row>
    <row r="45" spans="1:28" s="108" customFormat="1" x14ac:dyDescent="0.25">
      <c r="A45" s="636" t="s">
        <v>708</v>
      </c>
      <c r="B45" s="584"/>
      <c r="C45" s="583"/>
      <c r="D45" s="583"/>
      <c r="E45" s="670">
        <v>121</v>
      </c>
      <c r="F45" s="670">
        <v>17</v>
      </c>
      <c r="G45" s="670">
        <v>1</v>
      </c>
      <c r="H45" s="670">
        <v>0</v>
      </c>
      <c r="I45" s="670">
        <v>1</v>
      </c>
      <c r="J45" s="670">
        <v>2</v>
      </c>
      <c r="K45" s="670">
        <v>4</v>
      </c>
      <c r="L45" s="670"/>
      <c r="M45" s="670"/>
      <c r="N45" s="670"/>
      <c r="O45" s="670"/>
      <c r="P45" s="670"/>
      <c r="Q45" s="670"/>
      <c r="R45" s="670">
        <v>8</v>
      </c>
      <c r="S45" s="670"/>
      <c r="T45" s="670"/>
      <c r="U45" s="670"/>
      <c r="V45" s="670"/>
      <c r="W45" s="670"/>
      <c r="X45" s="670"/>
      <c r="Y45" s="670"/>
      <c r="Z45" s="670"/>
      <c r="AA45" s="670"/>
      <c r="AB45" s="670"/>
    </row>
    <row r="46" spans="1:28" x14ac:dyDescent="0.25">
      <c r="A46" s="506" t="s">
        <v>1431</v>
      </c>
      <c r="B46" s="581">
        <v>5705</v>
      </c>
      <c r="C46" s="72">
        <v>1398</v>
      </c>
      <c r="D46" s="72">
        <v>2488</v>
      </c>
      <c r="E46" s="152">
        <v>993</v>
      </c>
      <c r="F46" s="152">
        <f>SUM(F6:F45)</f>
        <v>1468</v>
      </c>
      <c r="G46" s="152">
        <v>509</v>
      </c>
      <c r="H46" s="152">
        <f>SUM(H6:H45)</f>
        <v>520</v>
      </c>
      <c r="I46" s="152">
        <f>SUM(I6:I45)</f>
        <v>58693</v>
      </c>
      <c r="J46" s="152">
        <f>SUM(J6:J45)</f>
        <v>476</v>
      </c>
      <c r="K46" s="152">
        <f>SUM(K6:K45)</f>
        <v>705</v>
      </c>
      <c r="L46" s="152">
        <v>500</v>
      </c>
      <c r="M46" s="152">
        <v>64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</row>
  </sheetData>
  <phoneticPr fontId="64" type="noConversion"/>
  <hyperlinks>
    <hyperlink ref="A6" r:id="rId1" tooltip="The Civil Rights Act of 1964"/>
    <hyperlink ref="A8" r:id="rId2" tooltip="D-Day and the Normandy Invasion"/>
    <hyperlink ref="A9" r:id="rId3" tooltip="Freedom Train"/>
    <hyperlink ref="A10" r:id="rId4" tooltip="NASA's Unsung Hero: The Scout Launch Vehicle Program"/>
    <hyperlink ref="A11" r:id="rId5" tooltip="&quot;The Buck Stops Here&quot;"/>
    <hyperlink ref="A12" r:id="rId6" tooltip="The U.S. Food Administration, Women, and the Great War: The Pennsylvania Food Conservation Train"/>
    <hyperlink ref="A13" r:id="rId7" tooltip="Conquering World Hunger"/>
    <hyperlink ref="A14" r:id="rId8" tooltip="Desegregation at Little Rock Central High School "/>
    <hyperlink ref="A15" r:id="rId9" tooltip="A Capital Market "/>
    <hyperlink ref="A16" r:id="rId10" tooltip="President Harry S. Truman's Trip to the Potsdam Conference, July 6-August 2, 1945"/>
    <hyperlink ref="A17" r:id="rId11" tooltip="Eleanor Roosevelt and the United Nations"/>
    <hyperlink ref="A18" r:id="rId12" tooltip="Making Their Mark"/>
    <hyperlink ref="A19" r:id="rId13" tooltip="What's Cooking, Uncle Sam?"/>
    <hyperlink ref="A20" r:id="rId14" tooltip="The Comstock Act in Philadelphia"/>
    <hyperlink ref="A21" r:id="rId15" tooltip="Around the World with the Roosevelts"/>
    <hyperlink ref="A22" r:id="rId16"/>
    <hyperlink ref="A27" r:id="rId17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16"/>
  <sheetViews>
    <sheetView topLeftCell="A4" zoomScale="80" zoomScaleNormal="80" zoomScalePageLayoutView="80" workbookViewId="0">
      <pane xSplit="1" topLeftCell="AU1" activePane="topRight" state="frozen"/>
      <selection pane="topRight" activeCell="BE29" sqref="BE29"/>
    </sheetView>
  </sheetViews>
  <sheetFormatPr defaultColWidth="9.140625" defaultRowHeight="15" x14ac:dyDescent="0.25"/>
  <cols>
    <col min="1" max="1" width="47" style="108" customWidth="1"/>
    <col min="2" max="3" width="10.85546875" style="108" bestFit="1" customWidth="1"/>
    <col min="4" max="8" width="9.85546875" style="108" bestFit="1" customWidth="1"/>
    <col min="9" max="11" width="10.85546875" style="108" bestFit="1" customWidth="1"/>
    <col min="12" max="15" width="12" style="108" bestFit="1" customWidth="1"/>
    <col min="16" max="16" width="10.85546875" style="108" bestFit="1" customWidth="1"/>
    <col min="17" max="21" width="12" style="108" bestFit="1" customWidth="1"/>
    <col min="22" max="25" width="10.85546875" style="108" bestFit="1" customWidth="1"/>
    <col min="26" max="26" width="10.42578125" style="108" customWidth="1"/>
    <col min="27" max="28" width="10.85546875" style="108" bestFit="1" customWidth="1"/>
    <col min="29" max="29" width="11" style="108" customWidth="1"/>
    <col min="30" max="30" width="12.42578125" style="108" customWidth="1"/>
    <col min="31" max="31" width="12" style="108" bestFit="1" customWidth="1"/>
    <col min="32" max="32" width="11.28515625" style="108" customWidth="1"/>
    <col min="33" max="33" width="12" style="108" bestFit="1" customWidth="1"/>
    <col min="34" max="34" width="10.85546875" style="108" bestFit="1" customWidth="1"/>
    <col min="35" max="35" width="11" style="108" customWidth="1"/>
    <col min="36" max="36" width="11.85546875" style="108" customWidth="1"/>
    <col min="37" max="37" width="11.42578125" style="108" customWidth="1"/>
    <col min="38" max="38" width="11.28515625" style="108" customWidth="1"/>
    <col min="39" max="39" width="12.140625" style="108" customWidth="1"/>
    <col min="40" max="42" width="10.85546875" style="108" bestFit="1" customWidth="1"/>
    <col min="43" max="43" width="11.140625" style="108" customWidth="1"/>
    <col min="44" max="44" width="11.28515625" style="108" customWidth="1"/>
    <col min="45" max="46" width="10.85546875" style="108" bestFit="1" customWidth="1"/>
    <col min="47" max="47" width="12.7109375" style="108" customWidth="1"/>
    <col min="48" max="48" width="10.85546875" style="108" bestFit="1" customWidth="1"/>
    <col min="49" max="50" width="12.42578125" style="108" customWidth="1"/>
    <col min="51" max="51" width="13.42578125" style="108" bestFit="1" customWidth="1"/>
    <col min="52" max="59" width="12" style="108" bestFit="1" customWidth="1"/>
    <col min="60" max="61" width="9.140625" style="108"/>
    <col min="62" max="63" width="13.42578125" style="108" bestFit="1" customWidth="1"/>
    <col min="64" max="16384" width="9.140625" style="108"/>
  </cols>
  <sheetData>
    <row r="1" spans="1:63" ht="20.25" thickBot="1" x14ac:dyDescent="0.35">
      <c r="A1" s="535" t="s">
        <v>841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</row>
    <row r="2" spans="1:63" ht="15.75" thickTop="1" x14ac:dyDescent="0.25">
      <c r="B2" s="61" t="s">
        <v>1326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4" t="s">
        <v>1245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207" t="s">
        <v>1138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327" t="s">
        <v>1189</v>
      </c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55" t="s">
        <v>620</v>
      </c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37"/>
    </row>
    <row r="3" spans="1:63" ht="15.75" x14ac:dyDescent="0.25">
      <c r="A3" s="536" t="s">
        <v>771</v>
      </c>
      <c r="B3" s="61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207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37"/>
    </row>
    <row r="4" spans="1:63" x14ac:dyDescent="0.25">
      <c r="A4" s="9" t="s">
        <v>1342</v>
      </c>
      <c r="B4" s="73" t="s">
        <v>1203</v>
      </c>
      <c r="C4" s="73" t="s">
        <v>1453</v>
      </c>
      <c r="D4" s="73" t="s">
        <v>1452</v>
      </c>
      <c r="E4" s="73" t="s">
        <v>1451</v>
      </c>
      <c r="F4" s="73" t="s">
        <v>1450</v>
      </c>
      <c r="G4" s="73" t="s">
        <v>1448</v>
      </c>
      <c r="H4" s="73" t="s">
        <v>1199</v>
      </c>
      <c r="I4" s="129" t="s">
        <v>1343</v>
      </c>
      <c r="J4" s="73" t="s">
        <v>1347</v>
      </c>
      <c r="K4" s="129" t="s">
        <v>1346</v>
      </c>
      <c r="L4" s="73" t="s">
        <v>1345</v>
      </c>
      <c r="M4" s="129" t="s">
        <v>1460</v>
      </c>
      <c r="N4" s="141" t="s">
        <v>1203</v>
      </c>
      <c r="O4" s="141" t="s">
        <v>1453</v>
      </c>
      <c r="P4" s="141" t="s">
        <v>1452</v>
      </c>
      <c r="Q4" s="141" t="s">
        <v>1451</v>
      </c>
      <c r="R4" s="141" t="s">
        <v>1450</v>
      </c>
      <c r="S4" s="141" t="s">
        <v>1448</v>
      </c>
      <c r="T4" s="141" t="s">
        <v>1199</v>
      </c>
      <c r="U4" s="141" t="s">
        <v>1343</v>
      </c>
      <c r="V4" s="141" t="s">
        <v>1347</v>
      </c>
      <c r="W4" s="141" t="s">
        <v>1346</v>
      </c>
      <c r="X4" s="141" t="s">
        <v>1345</v>
      </c>
      <c r="Y4" s="172" t="s">
        <v>1460</v>
      </c>
      <c r="Z4" s="209" t="s">
        <v>1203</v>
      </c>
      <c r="AA4" s="209" t="s">
        <v>1453</v>
      </c>
      <c r="AB4" s="209" t="s">
        <v>1452</v>
      </c>
      <c r="AC4" s="209" t="s">
        <v>1451</v>
      </c>
      <c r="AD4" s="209" t="s">
        <v>1450</v>
      </c>
      <c r="AE4" s="209" t="s">
        <v>1448</v>
      </c>
      <c r="AF4" s="209" t="s">
        <v>1199</v>
      </c>
      <c r="AG4" s="209" t="s">
        <v>1343</v>
      </c>
      <c r="AH4" s="209" t="s">
        <v>1347</v>
      </c>
      <c r="AI4" s="209" t="s">
        <v>1346</v>
      </c>
      <c r="AJ4" s="209" t="s">
        <v>1345</v>
      </c>
      <c r="AK4" s="209" t="s">
        <v>1460</v>
      </c>
      <c r="AL4" s="328" t="s">
        <v>1203</v>
      </c>
      <c r="AM4" s="328" t="s">
        <v>1453</v>
      </c>
      <c r="AN4" s="328" t="s">
        <v>1452</v>
      </c>
      <c r="AO4" s="328" t="s">
        <v>1451</v>
      </c>
      <c r="AP4" s="328" t="s">
        <v>1450</v>
      </c>
      <c r="AQ4" s="328" t="s">
        <v>1448</v>
      </c>
      <c r="AR4" s="328" t="s">
        <v>1199</v>
      </c>
      <c r="AS4" s="328" t="s">
        <v>1343</v>
      </c>
      <c r="AT4" s="328" t="s">
        <v>1347</v>
      </c>
      <c r="AU4" s="328" t="s">
        <v>1346</v>
      </c>
      <c r="AV4" s="328" t="s">
        <v>1345</v>
      </c>
      <c r="AW4" s="538" t="s">
        <v>1460</v>
      </c>
      <c r="AX4" s="60" t="s">
        <v>1203</v>
      </c>
      <c r="AY4" s="60" t="s">
        <v>1453</v>
      </c>
      <c r="AZ4" s="60" t="s">
        <v>1452</v>
      </c>
      <c r="BA4" s="60" t="s">
        <v>1451</v>
      </c>
      <c r="BB4" s="60" t="s">
        <v>1450</v>
      </c>
      <c r="BC4" s="60" t="s">
        <v>1448</v>
      </c>
      <c r="BD4" s="60" t="s">
        <v>1199</v>
      </c>
      <c r="BE4" s="60" t="s">
        <v>1343</v>
      </c>
      <c r="BF4" s="60" t="s">
        <v>1347</v>
      </c>
      <c r="BG4" s="60" t="s">
        <v>1346</v>
      </c>
      <c r="BH4" s="60" t="s">
        <v>1345</v>
      </c>
      <c r="BI4" s="585" t="s">
        <v>1460</v>
      </c>
      <c r="BJ4" s="539" t="s">
        <v>1233</v>
      </c>
      <c r="BK4" s="204" t="s">
        <v>1208</v>
      </c>
    </row>
    <row r="5" spans="1:63" x14ac:dyDescent="0.25">
      <c r="A5" s="542" t="s">
        <v>840</v>
      </c>
      <c r="B5" s="543">
        <v>72214544</v>
      </c>
      <c r="C5" s="543">
        <v>94350820</v>
      </c>
      <c r="D5" s="543">
        <v>2336035</v>
      </c>
      <c r="E5" s="543">
        <v>1993598</v>
      </c>
      <c r="F5" s="543">
        <v>2953341</v>
      </c>
      <c r="G5" s="543">
        <v>1977484</v>
      </c>
      <c r="H5" s="543">
        <v>3817482</v>
      </c>
      <c r="I5" s="540" t="s">
        <v>839</v>
      </c>
      <c r="J5" s="543">
        <v>97294439</v>
      </c>
      <c r="K5" s="543">
        <v>83947733</v>
      </c>
      <c r="L5" s="543">
        <v>385232489</v>
      </c>
      <c r="M5" s="543">
        <v>100312059</v>
      </c>
      <c r="N5" s="543">
        <v>109767179</v>
      </c>
      <c r="O5" s="543">
        <v>117666366</v>
      </c>
      <c r="P5" s="543">
        <v>81508376</v>
      </c>
      <c r="Q5" s="543">
        <v>159102172</v>
      </c>
      <c r="R5" s="543">
        <v>119963679</v>
      </c>
      <c r="S5" s="543">
        <v>119057359</v>
      </c>
      <c r="T5" s="543">
        <v>118575654</v>
      </c>
      <c r="U5" s="543">
        <v>115383060</v>
      </c>
      <c r="V5" s="543">
        <v>97668174</v>
      </c>
      <c r="W5" s="543">
        <v>77832338</v>
      </c>
      <c r="X5" s="543">
        <v>78060046</v>
      </c>
      <c r="Y5" s="543">
        <v>79908803</v>
      </c>
      <c r="Z5" s="544">
        <v>94955234</v>
      </c>
      <c r="AA5" s="544">
        <v>39864336</v>
      </c>
      <c r="AB5" s="544">
        <v>98308119</v>
      </c>
      <c r="AC5" s="544">
        <v>85674394</v>
      </c>
      <c r="AD5" s="544">
        <v>92732459</v>
      </c>
      <c r="AE5" s="544">
        <v>103291232</v>
      </c>
      <c r="AF5" s="544">
        <v>93866397</v>
      </c>
      <c r="AG5" s="544">
        <v>101353004</v>
      </c>
      <c r="AH5" s="544">
        <v>98038742</v>
      </c>
      <c r="AI5" s="544">
        <v>75522129</v>
      </c>
      <c r="AJ5" s="544">
        <v>77753946</v>
      </c>
      <c r="AK5" s="543">
        <v>98857847</v>
      </c>
      <c r="AL5" s="544">
        <v>87662158</v>
      </c>
      <c r="AM5" s="543">
        <v>86168540</v>
      </c>
      <c r="AN5" s="544">
        <v>79279461</v>
      </c>
      <c r="AO5" s="544">
        <v>84204284</v>
      </c>
      <c r="AP5" s="544">
        <v>82950424</v>
      </c>
      <c r="AQ5" s="544">
        <v>89460355</v>
      </c>
      <c r="AR5" s="544">
        <v>88838031</v>
      </c>
      <c r="AS5" s="544">
        <v>65876654</v>
      </c>
      <c r="AT5" s="544">
        <v>64141669</v>
      </c>
      <c r="AU5" s="544">
        <v>60738438</v>
      </c>
      <c r="AV5" s="544">
        <v>65560823</v>
      </c>
      <c r="AW5" s="545">
        <v>69696557</v>
      </c>
      <c r="AX5" s="544">
        <v>417080421</v>
      </c>
      <c r="AY5" s="543">
        <v>75319257</v>
      </c>
      <c r="AZ5" s="544">
        <v>122946779</v>
      </c>
      <c r="BA5" s="544">
        <v>136215217</v>
      </c>
      <c r="BB5" s="544">
        <v>139004327</v>
      </c>
      <c r="BC5" s="544">
        <v>148607234</v>
      </c>
      <c r="BD5" s="544">
        <v>140014470</v>
      </c>
      <c r="BE5" s="544">
        <v>147295286</v>
      </c>
      <c r="BF5" s="544">
        <v>141312507</v>
      </c>
      <c r="BG5" s="544">
        <v>133605479</v>
      </c>
      <c r="BH5" s="544"/>
      <c r="BI5" s="545"/>
      <c r="BJ5" s="546">
        <f>SUM(AX5:BI5)</f>
        <v>1601400977</v>
      </c>
      <c r="BK5" s="547">
        <f>SUM(B5:AW5)</f>
        <v>4105718463</v>
      </c>
    </row>
    <row r="6" spans="1:63" x14ac:dyDescent="0.25">
      <c r="A6" s="548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  <c r="BA6" s="549"/>
      <c r="BB6" s="549"/>
      <c r="BC6" s="549"/>
      <c r="BD6" s="549"/>
      <c r="BE6" s="549"/>
      <c r="BF6" s="549"/>
      <c r="BG6" s="549"/>
      <c r="BH6" s="549"/>
      <c r="BI6" s="549"/>
      <c r="BJ6" s="549"/>
      <c r="BK6" s="549"/>
    </row>
    <row r="7" spans="1:63" s="12" customFormat="1" x14ac:dyDescent="0.25">
      <c r="A7" s="541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</row>
    <row r="8" spans="1:63" x14ac:dyDescent="0.25">
      <c r="A8" s="166"/>
      <c r="AL8" s="327" t="s">
        <v>1189</v>
      </c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55" t="s">
        <v>1189</v>
      </c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3" ht="18.75" x14ac:dyDescent="0.3">
      <c r="A9" s="550" t="s">
        <v>691</v>
      </c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</row>
    <row r="10" spans="1:63" x14ac:dyDescent="0.25">
      <c r="A10" s="9" t="s">
        <v>1342</v>
      </c>
      <c r="AL10" s="328" t="s">
        <v>1203</v>
      </c>
      <c r="AM10" s="328" t="s">
        <v>1453</v>
      </c>
      <c r="AN10" s="328" t="s">
        <v>1452</v>
      </c>
      <c r="AO10" s="328" t="s">
        <v>1451</v>
      </c>
      <c r="AP10" s="328" t="s">
        <v>1450</v>
      </c>
      <c r="AQ10" s="328" t="s">
        <v>1448</v>
      </c>
      <c r="AR10" s="328" t="s">
        <v>1199</v>
      </c>
      <c r="AS10" s="328" t="s">
        <v>1343</v>
      </c>
      <c r="AT10" s="328" t="s">
        <v>1347</v>
      </c>
      <c r="AU10" s="328" t="s">
        <v>1346</v>
      </c>
      <c r="AV10" s="328" t="s">
        <v>1345</v>
      </c>
      <c r="AW10" s="538" t="s">
        <v>1460</v>
      </c>
      <c r="AX10" s="60" t="s">
        <v>1203</v>
      </c>
      <c r="AY10" s="60" t="s">
        <v>1453</v>
      </c>
      <c r="AZ10" s="60" t="s">
        <v>1452</v>
      </c>
      <c r="BA10" s="60" t="s">
        <v>1451</v>
      </c>
      <c r="BB10" s="60" t="s">
        <v>1450</v>
      </c>
      <c r="BC10" s="60" t="s">
        <v>1448</v>
      </c>
      <c r="BD10" s="60" t="s">
        <v>1199</v>
      </c>
      <c r="BE10" s="60" t="s">
        <v>1343</v>
      </c>
      <c r="BF10" s="60" t="s">
        <v>1347</v>
      </c>
      <c r="BG10" s="60" t="s">
        <v>1346</v>
      </c>
      <c r="BH10" s="60" t="s">
        <v>1345</v>
      </c>
      <c r="BI10" s="585" t="s">
        <v>1460</v>
      </c>
    </row>
    <row r="11" spans="1:63" x14ac:dyDescent="0.25">
      <c r="A11" s="542" t="s">
        <v>840</v>
      </c>
      <c r="AL11" s="544"/>
      <c r="AM11" s="543"/>
      <c r="AN11" s="544"/>
      <c r="AO11" s="544"/>
      <c r="AP11" s="544"/>
      <c r="AQ11" s="544"/>
      <c r="AR11" s="544"/>
      <c r="AS11" s="544"/>
      <c r="AT11" s="544"/>
      <c r="AU11" s="544"/>
      <c r="AV11" s="545"/>
      <c r="AW11" s="551">
        <v>7694</v>
      </c>
      <c r="AX11" s="565"/>
      <c r="AY11" s="565"/>
      <c r="AZ11" s="565"/>
      <c r="BA11" s="565"/>
      <c r="BB11" s="565"/>
      <c r="BC11" s="565"/>
      <c r="BD11" s="565"/>
      <c r="BE11" s="565"/>
      <c r="BF11" s="565"/>
      <c r="BG11" s="565"/>
      <c r="BH11" s="565"/>
      <c r="BI11" s="565">
        <v>8480</v>
      </c>
    </row>
    <row r="12" spans="1:63" x14ac:dyDescent="0.25">
      <c r="A12" s="552"/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</row>
    <row r="14" spans="1:63" x14ac:dyDescent="0.25">
      <c r="AZ14" s="12"/>
      <c r="BA14" s="12"/>
      <c r="BB14" s="12"/>
    </row>
    <row r="15" spans="1:63" x14ac:dyDescent="0.25">
      <c r="AZ15" s="12"/>
      <c r="BA15" s="186"/>
      <c r="BB15" s="12"/>
    </row>
    <row r="16" spans="1:63" x14ac:dyDescent="0.25">
      <c r="AZ16" s="12"/>
      <c r="BA16" s="12"/>
      <c r="BB16" s="12"/>
    </row>
  </sheetData>
  <phoneticPr fontId="6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2" sqref="V32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G40"/>
  <sheetViews>
    <sheetView zoomScale="85" zoomScaleNormal="85" zoomScalePageLayoutView="85" workbookViewId="0">
      <pane xSplit="1" topLeftCell="BN1" activePane="topRight" state="frozen"/>
      <selection pane="topRight" activeCell="A24" sqref="A24"/>
    </sheetView>
  </sheetViews>
  <sheetFormatPr defaultColWidth="8.85546875" defaultRowHeight="15" x14ac:dyDescent="0.25"/>
  <cols>
    <col min="1" max="1" width="77" customWidth="1"/>
    <col min="2" max="5" width="11.140625" bestFit="1" customWidth="1"/>
    <col min="25" max="25" width="10.85546875" style="108" customWidth="1"/>
  </cols>
  <sheetData>
    <row r="1" spans="1:85" ht="20.25" thickBot="1" x14ac:dyDescent="0.35">
      <c r="A1" s="67" t="s">
        <v>1348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W1" s="108"/>
      <c r="X1" s="108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ht="15.75" thickTop="1" x14ac:dyDescent="0.25">
      <c r="A2" s="30"/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210" t="s">
        <v>1137</v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329" t="s">
        <v>1189</v>
      </c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569" t="s">
        <v>620</v>
      </c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761" t="s">
        <v>196</v>
      </c>
      <c r="BW2" s="761"/>
      <c r="BX2" s="761"/>
      <c r="BY2" s="761"/>
      <c r="BZ2" s="761"/>
      <c r="CA2" s="761"/>
      <c r="CB2" s="761"/>
      <c r="CC2" s="761"/>
      <c r="CD2" s="761"/>
      <c r="CE2" s="761"/>
      <c r="CF2" s="761"/>
      <c r="CG2" s="761"/>
    </row>
    <row r="3" spans="1:85" x14ac:dyDescent="0.25">
      <c r="A3" s="96" t="s">
        <v>1342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72" t="s">
        <v>1460</v>
      </c>
      <c r="AL3" s="212" t="s">
        <v>1203</v>
      </c>
      <c r="AM3" s="212" t="s">
        <v>1453</v>
      </c>
      <c r="AN3" s="212" t="s">
        <v>1452</v>
      </c>
      <c r="AO3" s="212" t="s">
        <v>1451</v>
      </c>
      <c r="AP3" s="212" t="s">
        <v>1450</v>
      </c>
      <c r="AQ3" s="212" t="s">
        <v>1448</v>
      </c>
      <c r="AR3" s="212" t="s">
        <v>1199</v>
      </c>
      <c r="AS3" s="212" t="s">
        <v>1343</v>
      </c>
      <c r="AT3" s="212" t="s">
        <v>1347</v>
      </c>
      <c r="AU3" s="212" t="s">
        <v>1346</v>
      </c>
      <c r="AV3" s="212" t="s">
        <v>1345</v>
      </c>
      <c r="AW3" s="212" t="s">
        <v>1460</v>
      </c>
      <c r="AX3" s="328" t="s">
        <v>1203</v>
      </c>
      <c r="AY3" s="328" t="s">
        <v>1453</v>
      </c>
      <c r="AZ3" s="328" t="s">
        <v>1452</v>
      </c>
      <c r="BA3" s="328" t="s">
        <v>1451</v>
      </c>
      <c r="BB3" s="328" t="s">
        <v>1450</v>
      </c>
      <c r="BC3" s="328" t="s">
        <v>1448</v>
      </c>
      <c r="BD3" s="328" t="s">
        <v>1199</v>
      </c>
      <c r="BE3" s="328" t="s">
        <v>1343</v>
      </c>
      <c r="BF3" s="328" t="s">
        <v>1347</v>
      </c>
      <c r="BG3" s="328" t="s">
        <v>1346</v>
      </c>
      <c r="BH3" s="328" t="s">
        <v>1345</v>
      </c>
      <c r="BI3" s="328" t="s">
        <v>1460</v>
      </c>
      <c r="BJ3" s="60" t="s">
        <v>1203</v>
      </c>
      <c r="BK3" s="60" t="s">
        <v>1453</v>
      </c>
      <c r="BL3" s="60" t="s">
        <v>1452</v>
      </c>
      <c r="BM3" s="60" t="s">
        <v>1451</v>
      </c>
      <c r="BN3" s="60" t="s">
        <v>1450</v>
      </c>
      <c r="BO3" s="60" t="s">
        <v>1448</v>
      </c>
      <c r="BP3" s="60" t="s">
        <v>1199</v>
      </c>
      <c r="BQ3" s="60" t="s">
        <v>1343</v>
      </c>
      <c r="BR3" s="60" t="s">
        <v>1347</v>
      </c>
      <c r="BS3" s="60" t="s">
        <v>1346</v>
      </c>
      <c r="BT3" s="60" t="s">
        <v>1345</v>
      </c>
      <c r="BU3" s="60" t="s">
        <v>1460</v>
      </c>
      <c r="BV3" s="762" t="s">
        <v>1203</v>
      </c>
      <c r="BW3" s="762" t="s">
        <v>1453</v>
      </c>
      <c r="BX3" s="762" t="s">
        <v>1452</v>
      </c>
      <c r="BY3" s="762" t="s">
        <v>1451</v>
      </c>
      <c r="BZ3" s="762" t="s">
        <v>1450</v>
      </c>
      <c r="CA3" s="762" t="s">
        <v>1448</v>
      </c>
      <c r="CB3" s="762" t="s">
        <v>1199</v>
      </c>
      <c r="CC3" s="762" t="s">
        <v>1343</v>
      </c>
      <c r="CD3" s="762" t="s">
        <v>1347</v>
      </c>
      <c r="CE3" s="762" t="s">
        <v>1346</v>
      </c>
      <c r="CF3" s="762" t="s">
        <v>1345</v>
      </c>
      <c r="CG3" s="762" t="s">
        <v>1460</v>
      </c>
    </row>
    <row r="4" spans="1:85" x14ac:dyDescent="0.25">
      <c r="A4" s="14" t="s">
        <v>901</v>
      </c>
      <c r="B4" s="47"/>
      <c r="C4" s="47"/>
      <c r="D4" s="47">
        <v>991</v>
      </c>
      <c r="E4" s="47">
        <v>1318</v>
      </c>
      <c r="F4" s="47">
        <v>1315</v>
      </c>
      <c r="G4" s="47">
        <v>1806</v>
      </c>
      <c r="H4" s="47">
        <v>1576</v>
      </c>
      <c r="I4" s="47">
        <v>1401</v>
      </c>
      <c r="J4" s="47">
        <v>1388</v>
      </c>
      <c r="K4" s="47">
        <v>1220</v>
      </c>
      <c r="L4" s="47">
        <v>1386</v>
      </c>
      <c r="M4" s="47">
        <v>1156</v>
      </c>
      <c r="N4" s="47">
        <v>1103</v>
      </c>
      <c r="O4" s="47">
        <v>1169</v>
      </c>
      <c r="P4" s="47">
        <v>1880</v>
      </c>
      <c r="Q4" s="47">
        <v>2431</v>
      </c>
      <c r="R4" s="47">
        <v>1788</v>
      </c>
      <c r="S4" s="47">
        <v>2244</v>
      </c>
      <c r="T4" s="47">
        <v>2580</v>
      </c>
      <c r="U4" s="47">
        <v>2357</v>
      </c>
      <c r="V4" s="47">
        <v>1566</v>
      </c>
      <c r="W4" s="47">
        <v>1135</v>
      </c>
      <c r="X4" s="47">
        <v>1663</v>
      </c>
      <c r="Y4" s="47">
        <v>1838</v>
      </c>
      <c r="Z4" s="47">
        <v>3894</v>
      </c>
      <c r="AA4" s="47">
        <v>1450</v>
      </c>
      <c r="AB4" s="47">
        <v>1229</v>
      </c>
      <c r="AC4" s="47">
        <v>1297</v>
      </c>
      <c r="AD4" s="47">
        <v>1493</v>
      </c>
      <c r="AE4" s="47">
        <v>1258</v>
      </c>
      <c r="AF4" s="47">
        <v>1280</v>
      </c>
      <c r="AG4" s="47">
        <v>45</v>
      </c>
      <c r="AH4" s="47">
        <v>32</v>
      </c>
      <c r="AI4" s="47">
        <v>34</v>
      </c>
      <c r="AJ4" s="47">
        <v>40</v>
      </c>
      <c r="AK4" s="176">
        <v>33</v>
      </c>
      <c r="AL4" s="176">
        <v>36</v>
      </c>
      <c r="AM4" s="176">
        <v>457</v>
      </c>
      <c r="AN4" s="176">
        <v>1498</v>
      </c>
      <c r="AO4" s="176">
        <v>1625</v>
      </c>
      <c r="AP4" s="176">
        <v>2081</v>
      </c>
      <c r="AQ4" s="176">
        <v>1758</v>
      </c>
      <c r="AR4" s="176">
        <v>1471</v>
      </c>
      <c r="AS4" s="176">
        <v>1460</v>
      </c>
      <c r="AT4" s="176">
        <v>1449</v>
      </c>
      <c r="AU4" s="176">
        <v>1370</v>
      </c>
      <c r="AV4" s="176">
        <v>1130</v>
      </c>
      <c r="AW4" s="206">
        <v>1647</v>
      </c>
      <c r="AX4" s="284">
        <v>2145</v>
      </c>
      <c r="AY4" s="284">
        <v>1320</v>
      </c>
      <c r="AZ4" s="284">
        <v>1594</v>
      </c>
      <c r="BA4" s="284">
        <v>1620</v>
      </c>
      <c r="BB4" s="284">
        <v>1488</v>
      </c>
      <c r="BC4" s="284">
        <v>2408</v>
      </c>
      <c r="BD4" s="284">
        <v>2582</v>
      </c>
      <c r="BE4" s="284">
        <v>2138</v>
      </c>
      <c r="BF4" s="284">
        <v>2219</v>
      </c>
      <c r="BG4" s="284">
        <v>2564</v>
      </c>
      <c r="BH4" s="284">
        <v>2114</v>
      </c>
      <c r="BI4" s="284">
        <v>2463</v>
      </c>
      <c r="BJ4" s="284">
        <v>1345</v>
      </c>
      <c r="BK4" s="284">
        <v>157</v>
      </c>
      <c r="BL4" s="284">
        <v>112</v>
      </c>
      <c r="BM4" s="284">
        <v>71</v>
      </c>
      <c r="BN4" s="284">
        <v>49</v>
      </c>
      <c r="BO4" s="284">
        <v>24</v>
      </c>
      <c r="BP4" s="284">
        <v>1</v>
      </c>
      <c r="BQ4" s="284">
        <v>0</v>
      </c>
      <c r="BR4" s="284">
        <v>0</v>
      </c>
      <c r="BS4" s="284">
        <v>0</v>
      </c>
      <c r="BT4" s="284">
        <v>0</v>
      </c>
      <c r="BU4" s="284">
        <v>0</v>
      </c>
      <c r="BV4" s="284">
        <v>0</v>
      </c>
      <c r="BW4" s="284">
        <v>0</v>
      </c>
      <c r="BX4" s="284"/>
      <c r="BY4" s="284"/>
      <c r="BZ4" s="284"/>
      <c r="CA4" s="284"/>
      <c r="CB4" s="284"/>
      <c r="CC4" s="284"/>
      <c r="CD4" s="284"/>
      <c r="CE4" s="284"/>
      <c r="CF4" s="284"/>
      <c r="CG4" s="284"/>
    </row>
    <row r="5" spans="1:85" x14ac:dyDescent="0.25">
      <c r="A5" s="14" t="s">
        <v>1201</v>
      </c>
      <c r="B5" s="47"/>
      <c r="C5" s="47"/>
      <c r="D5" s="47">
        <v>4356</v>
      </c>
      <c r="E5" s="47">
        <v>7987</v>
      </c>
      <c r="F5" s="47">
        <v>4066</v>
      </c>
      <c r="G5" s="47">
        <v>3890</v>
      </c>
      <c r="H5" s="47">
        <v>5280</v>
      </c>
      <c r="I5" s="47">
        <v>3617</v>
      </c>
      <c r="J5" s="47">
        <v>4573</v>
      </c>
      <c r="K5" s="47">
        <v>11778</v>
      </c>
      <c r="L5" s="47">
        <v>5560</v>
      </c>
      <c r="M5" s="47">
        <v>10166</v>
      </c>
      <c r="N5" s="47">
        <v>7003</v>
      </c>
      <c r="O5" s="47">
        <v>7198</v>
      </c>
      <c r="P5" s="47">
        <v>8621</v>
      </c>
      <c r="Q5" s="47">
        <v>7917</v>
      </c>
      <c r="R5" s="47">
        <v>7566</v>
      </c>
      <c r="S5" s="47">
        <v>7031</v>
      </c>
      <c r="T5" s="47">
        <v>7610</v>
      </c>
      <c r="U5" s="47">
        <v>9872</v>
      </c>
      <c r="V5" s="47">
        <v>6121</v>
      </c>
      <c r="W5" s="47">
        <v>22853</v>
      </c>
      <c r="X5" s="47">
        <v>7108</v>
      </c>
      <c r="Y5" s="47">
        <v>14910</v>
      </c>
      <c r="Z5" s="47">
        <v>11118</v>
      </c>
      <c r="AA5" s="47">
        <v>19290</v>
      </c>
      <c r="AB5" s="47">
        <v>7904</v>
      </c>
      <c r="AC5" s="47">
        <v>16634</v>
      </c>
      <c r="AD5" s="47">
        <v>9283</v>
      </c>
      <c r="AE5" s="47">
        <v>9792</v>
      </c>
      <c r="AF5" s="47">
        <v>7512</v>
      </c>
      <c r="AG5" s="47">
        <v>83</v>
      </c>
      <c r="AH5" s="47">
        <v>95</v>
      </c>
      <c r="AI5" s="47">
        <v>85</v>
      </c>
      <c r="AJ5" s="47">
        <v>172</v>
      </c>
      <c r="AK5" s="176">
        <v>142</v>
      </c>
      <c r="AL5" s="176">
        <v>79</v>
      </c>
      <c r="AM5" s="176">
        <v>5084</v>
      </c>
      <c r="AN5" s="176">
        <v>31588</v>
      </c>
      <c r="AO5" s="176">
        <v>15340</v>
      </c>
      <c r="AP5" s="176">
        <v>23586</v>
      </c>
      <c r="AQ5" s="176">
        <v>15716</v>
      </c>
      <c r="AR5" s="176">
        <v>9289</v>
      </c>
      <c r="AS5" s="176">
        <v>7992</v>
      </c>
      <c r="AT5" s="176">
        <v>13089</v>
      </c>
      <c r="AU5" s="176">
        <v>26472</v>
      </c>
      <c r="AV5" s="176">
        <v>10558</v>
      </c>
      <c r="AW5" s="206">
        <v>19283</v>
      </c>
      <c r="AX5" s="284">
        <v>15854</v>
      </c>
      <c r="AY5" s="284">
        <v>18365</v>
      </c>
      <c r="AZ5" s="284">
        <v>16713</v>
      </c>
      <c r="BA5" s="284">
        <v>17317</v>
      </c>
      <c r="BB5" s="284">
        <v>14298</v>
      </c>
      <c r="BC5" s="284">
        <v>20127</v>
      </c>
      <c r="BD5" s="284">
        <v>12917</v>
      </c>
      <c r="BE5" s="284">
        <v>14523</v>
      </c>
      <c r="BF5" s="284">
        <v>17328</v>
      </c>
      <c r="BG5" s="284">
        <v>54097</v>
      </c>
      <c r="BH5" s="284">
        <v>16284</v>
      </c>
      <c r="BI5" s="284">
        <v>17951</v>
      </c>
      <c r="BJ5" s="284">
        <v>17208</v>
      </c>
      <c r="BK5" s="284">
        <v>13506</v>
      </c>
      <c r="BL5" s="284">
        <v>33393</v>
      </c>
      <c r="BM5" s="284">
        <v>23029</v>
      </c>
      <c r="BN5" s="284">
        <v>16040</v>
      </c>
      <c r="BO5" s="284">
        <v>27310</v>
      </c>
      <c r="BP5" s="284">
        <v>18550</v>
      </c>
      <c r="BQ5" s="284">
        <v>15133</v>
      </c>
      <c r="BR5" s="284">
        <v>17689</v>
      </c>
      <c r="BS5" s="284">
        <v>70318</v>
      </c>
      <c r="BT5" s="284">
        <v>17473</v>
      </c>
      <c r="BU5" s="284">
        <v>16277</v>
      </c>
      <c r="BV5" s="284">
        <v>32914</v>
      </c>
      <c r="BW5" s="284">
        <v>172425</v>
      </c>
      <c r="BX5" s="284"/>
      <c r="BY5" s="284"/>
      <c r="BZ5" s="284"/>
      <c r="CA5" s="284"/>
      <c r="CB5" s="284"/>
      <c r="CC5" s="284"/>
      <c r="CD5" s="284"/>
      <c r="CE5" s="284"/>
      <c r="CF5" s="284"/>
      <c r="CG5" s="284"/>
    </row>
    <row r="6" spans="1:85" s="108" customFormat="1" x14ac:dyDescent="0.25">
      <c r="A6" s="14" t="s">
        <v>1018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7"/>
      <c r="N6" s="37"/>
      <c r="O6" s="37"/>
      <c r="P6" s="47">
        <v>12507</v>
      </c>
      <c r="Q6" s="47">
        <v>11846</v>
      </c>
      <c r="R6" s="47">
        <v>11698</v>
      </c>
      <c r="S6" s="47">
        <v>12663</v>
      </c>
      <c r="T6" s="47">
        <v>12258</v>
      </c>
      <c r="U6" s="47">
        <v>14106</v>
      </c>
      <c r="V6" s="47">
        <v>9976</v>
      </c>
      <c r="W6" s="47">
        <v>9507</v>
      </c>
      <c r="X6" s="47">
        <v>9302</v>
      </c>
      <c r="Y6" s="47">
        <v>10917</v>
      </c>
      <c r="Z6" s="47">
        <v>12460</v>
      </c>
      <c r="AA6" s="47">
        <v>14801</v>
      </c>
      <c r="AB6" s="47">
        <v>13014</v>
      </c>
      <c r="AC6" s="47">
        <v>14891</v>
      </c>
      <c r="AD6" s="47">
        <v>11979</v>
      </c>
      <c r="AE6" s="47">
        <v>12111</v>
      </c>
      <c r="AF6" s="47">
        <v>11928</v>
      </c>
      <c r="AG6" s="47">
        <v>125</v>
      </c>
      <c r="AH6" s="47">
        <v>141</v>
      </c>
      <c r="AI6" s="47">
        <v>136</v>
      </c>
      <c r="AJ6" s="47">
        <v>147</v>
      </c>
      <c r="AK6" s="176">
        <v>126</v>
      </c>
      <c r="AL6" s="176">
        <v>95</v>
      </c>
      <c r="AM6" s="176">
        <v>10777</v>
      </c>
      <c r="AN6" s="176">
        <v>21621</v>
      </c>
      <c r="AO6" s="176">
        <v>16713</v>
      </c>
      <c r="AP6" s="176">
        <v>16493</v>
      </c>
      <c r="AQ6" s="176">
        <v>10545</v>
      </c>
      <c r="AR6" s="176">
        <v>13226</v>
      </c>
      <c r="AS6" s="176">
        <v>12734</v>
      </c>
      <c r="AT6" s="176">
        <v>11134</v>
      </c>
      <c r="AU6" s="176">
        <v>11157</v>
      </c>
      <c r="AV6" s="176">
        <v>9915</v>
      </c>
      <c r="AW6" s="206">
        <v>11573</v>
      </c>
      <c r="AX6" s="284">
        <v>12485</v>
      </c>
      <c r="AY6" s="284">
        <v>14752</v>
      </c>
      <c r="AZ6" s="284">
        <v>13020</v>
      </c>
      <c r="BA6" s="284">
        <v>11759</v>
      </c>
      <c r="BB6" s="284">
        <v>10941</v>
      </c>
      <c r="BC6" s="284">
        <v>13325</v>
      </c>
      <c r="BD6" s="284">
        <v>12839</v>
      </c>
      <c r="BE6" s="284">
        <v>11639</v>
      </c>
      <c r="BF6" s="284">
        <v>4289</v>
      </c>
      <c r="BG6" s="284">
        <v>163</v>
      </c>
      <c r="BH6" s="284">
        <v>104</v>
      </c>
      <c r="BI6" s="284">
        <v>75</v>
      </c>
      <c r="BJ6" s="284">
        <v>74</v>
      </c>
      <c r="BK6" s="284">
        <v>68</v>
      </c>
      <c r="BL6" s="284">
        <v>74</v>
      </c>
      <c r="BM6" s="284">
        <v>80</v>
      </c>
      <c r="BN6" s="284">
        <v>1596</v>
      </c>
      <c r="BO6" s="284">
        <v>7812</v>
      </c>
      <c r="BP6" s="284">
        <v>7445</v>
      </c>
      <c r="BQ6" s="284">
        <v>7335</v>
      </c>
      <c r="BR6" s="284">
        <v>6058</v>
      </c>
      <c r="BS6" s="284">
        <v>6332</v>
      </c>
      <c r="BT6" s="284">
        <v>5935</v>
      </c>
      <c r="BU6" s="284">
        <v>7003</v>
      </c>
      <c r="BV6" s="284">
        <v>8919</v>
      </c>
      <c r="BW6" s="284">
        <v>18943</v>
      </c>
      <c r="BX6" s="284"/>
      <c r="BY6" s="284"/>
      <c r="BZ6" s="284"/>
      <c r="CA6" s="284"/>
      <c r="CB6" s="284"/>
      <c r="CC6" s="284"/>
      <c r="CD6" s="284"/>
      <c r="CE6" s="284"/>
      <c r="CF6" s="284"/>
      <c r="CG6" s="284"/>
    </row>
    <row r="7" spans="1:85" s="108" customFormat="1" x14ac:dyDescent="0.25">
      <c r="A7" s="14" t="s">
        <v>1439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37"/>
      <c r="N7" s="37"/>
      <c r="O7" s="37"/>
      <c r="P7" s="47">
        <v>4906</v>
      </c>
      <c r="Q7" s="47">
        <v>3842</v>
      </c>
      <c r="R7" s="47">
        <v>5136</v>
      </c>
      <c r="S7" s="47">
        <v>4230</v>
      </c>
      <c r="T7" s="47">
        <v>4345</v>
      </c>
      <c r="U7" s="47">
        <v>4880</v>
      </c>
      <c r="V7" s="47">
        <v>3672</v>
      </c>
      <c r="W7" s="47">
        <v>3723</v>
      </c>
      <c r="X7" s="47">
        <v>4108</v>
      </c>
      <c r="Y7" s="47">
        <v>3253</v>
      </c>
      <c r="Z7" s="47">
        <v>3409</v>
      </c>
      <c r="AA7" s="47">
        <v>4033</v>
      </c>
      <c r="AB7" s="47">
        <v>4185</v>
      </c>
      <c r="AC7" s="47">
        <v>7401</v>
      </c>
      <c r="AD7" s="47">
        <v>4190</v>
      </c>
      <c r="AE7" s="47">
        <v>4708</v>
      </c>
      <c r="AF7" s="47">
        <v>4524</v>
      </c>
      <c r="AG7" s="47">
        <v>8</v>
      </c>
      <c r="AH7" s="47">
        <v>11</v>
      </c>
      <c r="AI7" s="47">
        <v>2</v>
      </c>
      <c r="AJ7" s="47">
        <v>3</v>
      </c>
      <c r="AK7" s="176">
        <v>0</v>
      </c>
      <c r="AL7" s="176">
        <v>1</v>
      </c>
      <c r="AM7" s="176">
        <v>1088</v>
      </c>
      <c r="AN7" s="176">
        <v>2778</v>
      </c>
      <c r="AO7" s="176">
        <v>2930</v>
      </c>
      <c r="AP7" s="176">
        <v>2054</v>
      </c>
      <c r="AQ7" s="176">
        <v>1940</v>
      </c>
      <c r="AR7" s="176">
        <v>1742</v>
      </c>
      <c r="AS7" s="176">
        <v>3032</v>
      </c>
      <c r="AT7" s="176">
        <v>2244</v>
      </c>
      <c r="AU7" s="176">
        <v>1934</v>
      </c>
      <c r="AV7" s="176">
        <v>2075</v>
      </c>
      <c r="AW7" s="206">
        <v>1877</v>
      </c>
      <c r="AX7" s="284">
        <v>3026</v>
      </c>
      <c r="AY7" s="284">
        <v>2472</v>
      </c>
      <c r="AZ7" s="284">
        <v>2295</v>
      </c>
      <c r="BA7" s="284">
        <v>2334</v>
      </c>
      <c r="BB7" s="284">
        <v>2047</v>
      </c>
      <c r="BC7" s="284">
        <v>2503</v>
      </c>
      <c r="BD7" s="284">
        <v>2545</v>
      </c>
      <c r="BE7" s="284">
        <v>1822</v>
      </c>
      <c r="BF7" s="284">
        <v>1670</v>
      </c>
      <c r="BG7" s="284">
        <v>1536</v>
      </c>
      <c r="BH7" s="284">
        <v>1773</v>
      </c>
      <c r="BI7" s="284">
        <v>1410</v>
      </c>
      <c r="BJ7" s="284">
        <v>2259</v>
      </c>
      <c r="BK7" s="284">
        <v>1427</v>
      </c>
      <c r="BL7" s="284">
        <v>1444</v>
      </c>
      <c r="BM7" s="284">
        <v>1661</v>
      </c>
      <c r="BN7" s="284">
        <v>1117</v>
      </c>
      <c r="BO7" s="284">
        <v>1109</v>
      </c>
      <c r="BP7" s="284">
        <v>1313</v>
      </c>
      <c r="BQ7" s="284">
        <v>1135</v>
      </c>
      <c r="BR7" s="284">
        <v>873</v>
      </c>
      <c r="BS7" s="284">
        <v>1262</v>
      </c>
      <c r="BT7" s="284">
        <v>1600</v>
      </c>
      <c r="BU7" s="284">
        <v>1276</v>
      </c>
      <c r="BV7" s="284">
        <v>242</v>
      </c>
      <c r="BW7" s="284">
        <v>248</v>
      </c>
      <c r="BX7" s="284"/>
      <c r="BY7" s="284"/>
      <c r="BZ7" s="284"/>
      <c r="CA7" s="284"/>
      <c r="CB7" s="284"/>
      <c r="CC7" s="284"/>
      <c r="CD7" s="284"/>
      <c r="CE7" s="284"/>
      <c r="CF7" s="284"/>
      <c r="CG7" s="284"/>
    </row>
    <row r="8" spans="1:85" x14ac:dyDescent="0.25">
      <c r="A8" s="14" t="s">
        <v>1327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>
        <v>72</v>
      </c>
      <c r="M8" s="37">
        <v>143</v>
      </c>
      <c r="N8" s="47">
        <v>46125</v>
      </c>
      <c r="O8" s="47">
        <v>1298</v>
      </c>
      <c r="P8" s="37">
        <v>363</v>
      </c>
      <c r="Q8" s="37">
        <v>279</v>
      </c>
      <c r="R8" s="37">
        <v>176</v>
      </c>
      <c r="S8" s="37">
        <v>522</v>
      </c>
      <c r="T8" s="37">
        <v>428</v>
      </c>
      <c r="U8" s="37">
        <v>431</v>
      </c>
      <c r="V8" s="37">
        <v>339</v>
      </c>
      <c r="W8" s="47">
        <v>1002</v>
      </c>
      <c r="X8" s="47">
        <v>4452</v>
      </c>
      <c r="Y8" s="47">
        <v>1046</v>
      </c>
      <c r="Z8" s="47">
        <v>791</v>
      </c>
      <c r="AA8" s="47">
        <v>1164</v>
      </c>
      <c r="AB8" s="47">
        <v>3489</v>
      </c>
      <c r="AC8" s="47">
        <v>773</v>
      </c>
      <c r="AD8" s="47">
        <v>679</v>
      </c>
      <c r="AE8" s="47">
        <v>1254</v>
      </c>
      <c r="AF8" s="47">
        <v>16864</v>
      </c>
      <c r="AG8" s="47">
        <v>2</v>
      </c>
      <c r="AH8" s="47">
        <v>3</v>
      </c>
      <c r="AI8" s="47">
        <v>1</v>
      </c>
      <c r="AJ8" s="47">
        <v>1</v>
      </c>
      <c r="AK8" s="176">
        <v>1</v>
      </c>
      <c r="AL8" s="176">
        <v>4</v>
      </c>
      <c r="AM8" s="176">
        <v>1169</v>
      </c>
      <c r="AN8" s="176">
        <v>2749</v>
      </c>
      <c r="AO8" s="176">
        <v>28984</v>
      </c>
      <c r="AP8" s="176">
        <v>5282</v>
      </c>
      <c r="AQ8" s="176">
        <v>1833</v>
      </c>
      <c r="AR8" s="176">
        <v>2213</v>
      </c>
      <c r="AS8" s="176">
        <v>19236</v>
      </c>
      <c r="AT8" s="176">
        <v>3156</v>
      </c>
      <c r="AU8" s="176">
        <v>1855</v>
      </c>
      <c r="AV8" s="176">
        <v>1180</v>
      </c>
      <c r="AW8" s="206">
        <v>744</v>
      </c>
      <c r="AX8" s="284">
        <v>787</v>
      </c>
      <c r="AY8" s="284">
        <v>1084</v>
      </c>
      <c r="AZ8" s="284">
        <v>1305</v>
      </c>
      <c r="BA8" s="284">
        <v>11573</v>
      </c>
      <c r="BB8" s="284">
        <v>1034</v>
      </c>
      <c r="BC8" s="284">
        <v>10344</v>
      </c>
      <c r="BD8" s="284">
        <v>1854</v>
      </c>
      <c r="BE8" s="284">
        <v>1168</v>
      </c>
      <c r="BF8" s="284">
        <v>732</v>
      </c>
      <c r="BG8" s="284">
        <v>2194</v>
      </c>
      <c r="BH8" s="284">
        <v>1069</v>
      </c>
      <c r="BI8" s="284">
        <v>1170</v>
      </c>
      <c r="BJ8" s="284">
        <v>1318</v>
      </c>
      <c r="BK8" s="284">
        <v>1199</v>
      </c>
      <c r="BL8" s="284">
        <v>1886</v>
      </c>
      <c r="BM8" s="284">
        <v>977</v>
      </c>
      <c r="BN8" s="284">
        <v>1843</v>
      </c>
      <c r="BO8" s="284">
        <v>2174</v>
      </c>
      <c r="BP8" s="284">
        <v>1804</v>
      </c>
      <c r="BQ8" s="284">
        <v>770</v>
      </c>
      <c r="BR8" s="284">
        <v>1417</v>
      </c>
      <c r="BS8" s="284">
        <v>2733</v>
      </c>
      <c r="BT8" s="284">
        <v>818</v>
      </c>
      <c r="BU8" s="284">
        <v>2074</v>
      </c>
      <c r="BV8" s="284">
        <v>702</v>
      </c>
      <c r="BW8" s="284">
        <v>8317</v>
      </c>
      <c r="BX8" s="284"/>
      <c r="BY8" s="284"/>
      <c r="BZ8" s="284"/>
      <c r="CA8" s="284"/>
      <c r="CB8" s="284"/>
      <c r="CC8" s="284"/>
      <c r="CD8" s="284"/>
      <c r="CE8" s="284"/>
      <c r="CF8" s="284"/>
      <c r="CG8" s="284"/>
    </row>
    <row r="9" spans="1:85" s="108" customFormat="1" x14ac:dyDescent="0.25">
      <c r="A9" s="137" t="s">
        <v>655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7"/>
      <c r="N9" s="47">
        <v>5224</v>
      </c>
      <c r="O9" s="47">
        <v>5454</v>
      </c>
      <c r="P9" s="47">
        <v>4394</v>
      </c>
      <c r="Q9" s="47">
        <v>5227</v>
      </c>
      <c r="R9" s="47">
        <v>4753</v>
      </c>
      <c r="S9" s="47">
        <v>4883</v>
      </c>
      <c r="T9" s="47">
        <v>5294</v>
      </c>
      <c r="U9" s="47">
        <v>6203</v>
      </c>
      <c r="V9" s="47">
        <v>5220</v>
      </c>
      <c r="W9" s="47">
        <v>5375</v>
      </c>
      <c r="X9" s="47">
        <v>5426</v>
      </c>
      <c r="Y9" s="47">
        <v>5760</v>
      </c>
      <c r="Z9" s="47">
        <v>5963</v>
      </c>
      <c r="AA9" s="47">
        <v>8078</v>
      </c>
      <c r="AB9" s="47">
        <v>5888</v>
      </c>
      <c r="AC9" s="47">
        <v>7618</v>
      </c>
      <c r="AD9" s="47">
        <v>6668</v>
      </c>
      <c r="AE9" s="47">
        <v>6721</v>
      </c>
      <c r="AF9" s="47">
        <v>7039</v>
      </c>
      <c r="AG9" s="47">
        <v>197</v>
      </c>
      <c r="AH9" s="47">
        <v>125</v>
      </c>
      <c r="AI9" s="47">
        <v>155</v>
      </c>
      <c r="AJ9" s="47">
        <v>178</v>
      </c>
      <c r="AK9" s="176">
        <v>146</v>
      </c>
      <c r="AL9" s="176">
        <v>130</v>
      </c>
      <c r="AM9" s="176">
        <v>1728</v>
      </c>
      <c r="AN9" s="176">
        <v>4419</v>
      </c>
      <c r="AO9" s="176">
        <v>5394</v>
      </c>
      <c r="AP9" s="176">
        <v>5187</v>
      </c>
      <c r="AQ9" s="176">
        <v>4846</v>
      </c>
      <c r="AR9" s="176">
        <v>115</v>
      </c>
      <c r="AS9" s="176">
        <v>55</v>
      </c>
      <c r="AT9" s="176">
        <v>28</v>
      </c>
      <c r="AU9" s="176">
        <v>19</v>
      </c>
      <c r="AV9" s="176">
        <v>2</v>
      </c>
      <c r="AW9" s="206">
        <v>7</v>
      </c>
      <c r="AX9" s="284">
        <v>1</v>
      </c>
      <c r="AY9" s="284">
        <v>0</v>
      </c>
      <c r="AZ9" s="284">
        <v>0</v>
      </c>
      <c r="BA9" s="284">
        <v>0</v>
      </c>
      <c r="BB9" s="284">
        <v>3</v>
      </c>
      <c r="BC9" s="284">
        <v>1</v>
      </c>
      <c r="BD9" s="284">
        <v>0</v>
      </c>
      <c r="BE9" s="284">
        <v>0</v>
      </c>
      <c r="BF9" s="284">
        <v>0</v>
      </c>
      <c r="BG9" s="284">
        <v>0</v>
      </c>
      <c r="BH9" s="284">
        <v>12</v>
      </c>
      <c r="BI9" s="284">
        <v>17</v>
      </c>
      <c r="BJ9" s="284">
        <v>8</v>
      </c>
      <c r="BK9" s="284">
        <v>12</v>
      </c>
      <c r="BL9" s="284">
        <v>13</v>
      </c>
      <c r="BM9" s="284">
        <v>19</v>
      </c>
      <c r="BN9" s="284">
        <v>16</v>
      </c>
      <c r="BO9" s="284">
        <v>5</v>
      </c>
      <c r="BP9" s="284">
        <v>2</v>
      </c>
      <c r="BQ9" s="284">
        <v>2</v>
      </c>
      <c r="BR9" s="284">
        <v>2</v>
      </c>
      <c r="BS9" s="284">
        <v>1</v>
      </c>
      <c r="BT9" s="284">
        <v>2</v>
      </c>
      <c r="BU9" s="284">
        <v>2</v>
      </c>
      <c r="BV9" s="284">
        <v>22</v>
      </c>
      <c r="BW9" s="284">
        <v>67</v>
      </c>
      <c r="BX9" s="284"/>
      <c r="BY9" s="284"/>
      <c r="BZ9" s="284"/>
      <c r="CA9" s="284"/>
      <c r="CB9" s="284"/>
      <c r="CC9" s="284"/>
      <c r="CD9" s="284"/>
      <c r="CE9" s="284"/>
      <c r="CF9" s="284"/>
      <c r="CG9" s="284"/>
    </row>
    <row r="10" spans="1:85" x14ac:dyDescent="0.25">
      <c r="A10" s="108"/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W10" s="108"/>
      <c r="BV10" s="20">
        <f>SUM(BV5:BV9)</f>
        <v>42799</v>
      </c>
      <c r="BW10" s="20">
        <f>SUM(BW4:BW9)</f>
        <v>200000</v>
      </c>
    </row>
    <row r="11" spans="1:85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85" s="7" customFormat="1" x14ac:dyDescent="0.25">
      <c r="A12" s="109" t="s">
        <v>1209</v>
      </c>
      <c r="B12" s="51" t="s">
        <v>1325</v>
      </c>
      <c r="C12" s="61" t="s">
        <v>1326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/>
    </row>
    <row r="13" spans="1:85" x14ac:dyDescent="0.25">
      <c r="A13" s="37" t="s">
        <v>1315</v>
      </c>
      <c r="B13" s="18"/>
      <c r="C13" s="1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85" x14ac:dyDescent="0.25">
      <c r="A14" s="37" t="s">
        <v>1201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7"/>
    </row>
    <row r="15" spans="1:85" x14ac:dyDescent="0.25">
      <c r="A15" s="37" t="s">
        <v>1402</v>
      </c>
      <c r="B15" s="18"/>
      <c r="C15" s="18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85" x14ac:dyDescent="0.25">
      <c r="A16" s="37" t="s">
        <v>1327</v>
      </c>
      <c r="B16" s="18"/>
      <c r="C16" s="18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25" x14ac:dyDescent="0.25">
      <c r="A17" s="108"/>
      <c r="B17" s="108"/>
      <c r="C17" s="108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2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2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25" s="26" customForma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/>
      <c r="Y20" s="108"/>
    </row>
    <row r="21" spans="1:2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25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6"/>
    </row>
    <row r="23" spans="1:2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2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2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25" x14ac:dyDescent="0.25">
      <c r="A26" s="12"/>
      <c r="B26" s="18"/>
      <c r="C26" s="18"/>
      <c r="D26" s="18"/>
      <c r="E26" s="18"/>
      <c r="F26" s="18"/>
      <c r="G26" s="18"/>
      <c r="H26" s="13"/>
      <c r="I26" s="13"/>
      <c r="J26" s="13"/>
      <c r="K26" s="13"/>
      <c r="L26" s="13"/>
      <c r="M26" s="13"/>
    </row>
    <row r="27" spans="1:25" x14ac:dyDescent="0.25">
      <c r="A27" s="12"/>
      <c r="B27" s="18"/>
      <c r="C27" s="18"/>
      <c r="D27" s="18"/>
      <c r="E27" s="18"/>
      <c r="F27" s="18"/>
      <c r="G27" s="18"/>
      <c r="H27" s="13"/>
      <c r="I27" s="13"/>
      <c r="J27" s="13"/>
      <c r="K27" s="13"/>
      <c r="L27" s="13"/>
      <c r="M27" s="13"/>
    </row>
    <row r="28" spans="1:25" x14ac:dyDescent="0.25">
      <c r="A28" s="12"/>
      <c r="B28" s="18"/>
      <c r="C28" s="18"/>
      <c r="D28" s="18"/>
      <c r="E28" s="18"/>
      <c r="F28" s="18"/>
      <c r="G28" s="18"/>
      <c r="H28" s="13"/>
      <c r="I28" s="13"/>
      <c r="J28" s="13"/>
      <c r="K28" s="13"/>
      <c r="L28" s="13"/>
      <c r="M28" s="13"/>
    </row>
    <row r="29" spans="1:25" x14ac:dyDescent="0.25">
      <c r="A29" s="12"/>
      <c r="B29" s="18"/>
      <c r="C29" s="18"/>
      <c r="D29" s="18"/>
      <c r="E29" s="18"/>
      <c r="F29" s="18"/>
      <c r="G29" s="18"/>
      <c r="H29" s="13"/>
      <c r="I29" s="13"/>
      <c r="J29" s="13"/>
      <c r="K29" s="13"/>
      <c r="L29" s="13"/>
      <c r="M29" s="13"/>
    </row>
    <row r="30" spans="1:25" x14ac:dyDescent="0.25">
      <c r="A30" s="12"/>
      <c r="B30" s="18"/>
      <c r="C30" s="18"/>
      <c r="D30" s="18"/>
      <c r="E30" s="18"/>
      <c r="F30" s="18"/>
      <c r="G30" s="18"/>
      <c r="H30" s="13"/>
      <c r="I30" s="13"/>
      <c r="J30" s="13"/>
      <c r="K30" s="13"/>
      <c r="L30" s="13"/>
      <c r="M30" s="13"/>
    </row>
    <row r="32" spans="1:2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</sheetData>
  <phoneticPr fontId="6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CG42"/>
  <sheetViews>
    <sheetView workbookViewId="0">
      <pane xSplit="1" topLeftCell="BI1" activePane="topRight" state="frozen"/>
      <selection pane="topRight" activeCell="BW31" sqref="BW31"/>
    </sheetView>
  </sheetViews>
  <sheetFormatPr defaultColWidth="8.85546875" defaultRowHeight="15" x14ac:dyDescent="0.25"/>
  <cols>
    <col min="1" max="1" width="31.85546875" bestFit="1" customWidth="1"/>
    <col min="20" max="20" width="8.85546875" style="108"/>
    <col min="23" max="23" width="8.85546875" style="108"/>
    <col min="25" max="25" width="8.85546875" style="108"/>
  </cols>
  <sheetData>
    <row r="1" spans="1:85" ht="20.25" thickBot="1" x14ac:dyDescent="0.35">
      <c r="A1" s="67" t="s">
        <v>1463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30"/>
      <c r="U1" s="67"/>
      <c r="V1" s="138"/>
      <c r="W1" s="138"/>
      <c r="X1" s="138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x14ac:dyDescent="0.25">
      <c r="A2" s="30"/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199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x14ac:dyDescent="0.25">
      <c r="A3" s="9" t="s">
        <v>1399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41" t="s">
        <v>1344</v>
      </c>
      <c r="N3" s="62" t="s">
        <v>1203</v>
      </c>
      <c r="O3" s="62" t="s">
        <v>1453</v>
      </c>
      <c r="P3" s="62" t="s">
        <v>1452</v>
      </c>
      <c r="Q3" s="62" t="s">
        <v>1451</v>
      </c>
      <c r="R3" s="62" t="s">
        <v>1450</v>
      </c>
      <c r="S3" s="62" t="s">
        <v>1448</v>
      </c>
      <c r="T3" s="62" t="s">
        <v>1199</v>
      </c>
      <c r="U3" s="62" t="s">
        <v>1343</v>
      </c>
      <c r="V3" s="62" t="s">
        <v>1347</v>
      </c>
      <c r="W3" s="62" t="s">
        <v>1346</v>
      </c>
      <c r="X3" s="62" t="s">
        <v>1345</v>
      </c>
      <c r="Y3" s="460" t="s">
        <v>1460</v>
      </c>
      <c r="Z3" s="461" t="s">
        <v>1203</v>
      </c>
      <c r="AA3" s="461" t="s">
        <v>1453</v>
      </c>
      <c r="AB3" s="461" t="s">
        <v>1452</v>
      </c>
      <c r="AC3" s="461" t="s">
        <v>1451</v>
      </c>
      <c r="AD3" s="461" t="s">
        <v>1450</v>
      </c>
      <c r="AE3" s="461" t="s">
        <v>1448</v>
      </c>
      <c r="AF3" s="461" t="s">
        <v>1199</v>
      </c>
      <c r="AG3" s="461" t="s">
        <v>1343</v>
      </c>
      <c r="AH3" s="461" t="s">
        <v>1347</v>
      </c>
      <c r="AI3" s="461" t="s">
        <v>1346</v>
      </c>
      <c r="AJ3" s="461" t="s">
        <v>1345</v>
      </c>
      <c r="AK3" s="461" t="s">
        <v>1460</v>
      </c>
      <c r="AL3" s="213" t="s">
        <v>1203</v>
      </c>
      <c r="AM3" s="213" t="s">
        <v>1453</v>
      </c>
      <c r="AN3" s="213" t="s">
        <v>1452</v>
      </c>
      <c r="AO3" s="213" t="s">
        <v>1451</v>
      </c>
      <c r="AP3" s="213" t="s">
        <v>1450</v>
      </c>
      <c r="AQ3" s="213" t="s">
        <v>1448</v>
      </c>
      <c r="AR3" s="213" t="s">
        <v>1199</v>
      </c>
      <c r="AS3" s="213" t="s">
        <v>1343</v>
      </c>
      <c r="AT3" s="213" t="s">
        <v>1347</v>
      </c>
      <c r="AU3" s="213" t="s">
        <v>1346</v>
      </c>
      <c r="AV3" s="213" t="s">
        <v>1345</v>
      </c>
      <c r="AW3" s="213" t="s">
        <v>1460</v>
      </c>
      <c r="AX3" s="353" t="s">
        <v>1203</v>
      </c>
      <c r="AY3" s="353" t="s">
        <v>1453</v>
      </c>
      <c r="AZ3" s="353" t="s">
        <v>1452</v>
      </c>
      <c r="BA3" s="353" t="s">
        <v>1451</v>
      </c>
      <c r="BB3" s="353" t="s">
        <v>1450</v>
      </c>
      <c r="BC3" s="353" t="s">
        <v>1448</v>
      </c>
      <c r="BD3" s="353" t="s">
        <v>1199</v>
      </c>
      <c r="BE3" s="353" t="s">
        <v>1343</v>
      </c>
      <c r="BF3" s="353" t="s">
        <v>1347</v>
      </c>
      <c r="BG3" s="353" t="s">
        <v>1346</v>
      </c>
      <c r="BH3" s="353" t="s">
        <v>1345</v>
      </c>
      <c r="BI3" s="353" t="s">
        <v>1460</v>
      </c>
      <c r="BJ3" s="461" t="s">
        <v>1203</v>
      </c>
      <c r="BK3" s="461" t="s">
        <v>1453</v>
      </c>
      <c r="BL3" s="461" t="s">
        <v>1452</v>
      </c>
      <c r="BM3" s="461" t="s">
        <v>1451</v>
      </c>
      <c r="BN3" s="461" t="s">
        <v>1450</v>
      </c>
      <c r="BO3" s="461" t="s">
        <v>1448</v>
      </c>
      <c r="BP3" s="461" t="s">
        <v>1199</v>
      </c>
      <c r="BQ3" s="461" t="s">
        <v>1343</v>
      </c>
      <c r="BR3" s="461" t="s">
        <v>1347</v>
      </c>
      <c r="BS3" s="461" t="s">
        <v>1346</v>
      </c>
      <c r="BT3" s="461" t="s">
        <v>1345</v>
      </c>
      <c r="BU3" s="461" t="s">
        <v>1460</v>
      </c>
      <c r="BV3" s="763" t="s">
        <v>1203</v>
      </c>
      <c r="BW3" s="763" t="s">
        <v>1453</v>
      </c>
      <c r="BX3" s="763" t="s">
        <v>1452</v>
      </c>
      <c r="BY3" s="763" t="s">
        <v>1451</v>
      </c>
      <c r="BZ3" s="763" t="s">
        <v>1450</v>
      </c>
      <c r="CA3" s="763" t="s">
        <v>1448</v>
      </c>
      <c r="CB3" s="763" t="s">
        <v>1199</v>
      </c>
      <c r="CC3" s="763" t="s">
        <v>1343</v>
      </c>
      <c r="CD3" s="763" t="s">
        <v>1347</v>
      </c>
      <c r="CE3" s="763" t="s">
        <v>1346</v>
      </c>
      <c r="CF3" s="763" t="s">
        <v>1345</v>
      </c>
      <c r="CG3" s="763" t="s">
        <v>1460</v>
      </c>
    </row>
    <row r="4" spans="1:85" x14ac:dyDescent="0.25">
      <c r="A4" s="2" t="s">
        <v>1272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139"/>
      <c r="V4" s="139"/>
      <c r="W4" s="139"/>
      <c r="X4" s="459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462"/>
      <c r="CC4" s="462"/>
      <c r="CD4" s="462"/>
      <c r="CE4" s="462"/>
      <c r="CF4" s="462"/>
      <c r="CG4" s="462"/>
    </row>
    <row r="5" spans="1:85" x14ac:dyDescent="0.25">
      <c r="A5" s="2" t="s">
        <v>1403</v>
      </c>
      <c r="B5" s="37">
        <v>1</v>
      </c>
      <c r="C5" s="37"/>
      <c r="D5" s="37"/>
      <c r="E5" s="37"/>
      <c r="F5" s="37"/>
      <c r="G5" s="37">
        <v>1</v>
      </c>
      <c r="H5" s="37">
        <v>1</v>
      </c>
      <c r="I5" s="37">
        <v>1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>
        <v>1</v>
      </c>
      <c r="U5" s="37"/>
      <c r="V5" s="37"/>
      <c r="W5" s="37"/>
      <c r="X5" s="37"/>
      <c r="Y5" s="139">
        <v>1</v>
      </c>
      <c r="Z5" s="139">
        <v>1</v>
      </c>
      <c r="AA5" s="139"/>
      <c r="AB5" s="139"/>
      <c r="AC5" s="139">
        <v>1</v>
      </c>
      <c r="AD5" s="139">
        <v>1</v>
      </c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>
        <v>1</v>
      </c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>
        <v>1</v>
      </c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</row>
    <row r="6" spans="1:85" s="108" customFormat="1" x14ac:dyDescent="0.25">
      <c r="A6" s="2" t="s">
        <v>1257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>
        <v>1</v>
      </c>
      <c r="AE6" s="37"/>
      <c r="AF6" s="37"/>
      <c r="AG6" s="37">
        <v>1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</row>
    <row r="7" spans="1:85" s="108" customFormat="1" x14ac:dyDescent="0.25">
      <c r="A7" s="2" t="s">
        <v>1187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>
        <v>1</v>
      </c>
      <c r="AX7" s="37"/>
      <c r="AY7" s="37"/>
      <c r="AZ7" s="37"/>
      <c r="BA7" s="37"/>
      <c r="BB7" s="37"/>
      <c r="BC7" s="37">
        <v>1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</row>
    <row r="8" spans="1:85" x14ac:dyDescent="0.25">
      <c r="A8" s="2" t="s">
        <v>1201</v>
      </c>
      <c r="B8" s="37"/>
      <c r="C8" s="37"/>
      <c r="D8" s="37"/>
      <c r="E8" s="37">
        <v>3</v>
      </c>
      <c r="F8" s="37">
        <v>2</v>
      </c>
      <c r="G8" s="37"/>
      <c r="H8" s="37">
        <v>1</v>
      </c>
      <c r="I8" s="37">
        <v>2</v>
      </c>
      <c r="J8" s="37"/>
      <c r="K8" s="37">
        <v>2</v>
      </c>
      <c r="L8" s="37"/>
      <c r="M8" s="37"/>
      <c r="N8" s="37"/>
      <c r="O8" s="37"/>
      <c r="P8" s="37"/>
      <c r="Q8" s="37"/>
      <c r="R8" s="37"/>
      <c r="S8" s="37">
        <v>1</v>
      </c>
      <c r="T8" s="37">
        <v>1</v>
      </c>
      <c r="U8" s="37"/>
      <c r="V8" s="37"/>
      <c r="W8" s="37">
        <v>1</v>
      </c>
      <c r="X8" s="37"/>
      <c r="Y8" s="37"/>
      <c r="Z8" s="37">
        <v>1</v>
      </c>
      <c r="AA8" s="37"/>
      <c r="AB8" s="37"/>
      <c r="AC8" s="37">
        <v>1</v>
      </c>
      <c r="AD8" s="37">
        <v>1</v>
      </c>
      <c r="AE8" s="37"/>
      <c r="AF8" s="37"/>
      <c r="AG8" s="37"/>
      <c r="AH8" s="37"/>
      <c r="AI8" s="37"/>
      <c r="AJ8" s="37"/>
      <c r="AK8" s="37"/>
      <c r="AL8" s="37"/>
      <c r="AM8" s="37"/>
      <c r="AN8" s="37">
        <v>1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>
        <v>1</v>
      </c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</row>
    <row r="9" spans="1:85" x14ac:dyDescent="0.25">
      <c r="A9" s="2" t="s">
        <v>1398</v>
      </c>
      <c r="B9" s="37"/>
      <c r="C9" s="37"/>
      <c r="D9" s="37"/>
      <c r="E9" s="37">
        <v>1</v>
      </c>
      <c r="F9" s="37"/>
      <c r="G9" s="37"/>
      <c r="H9" s="37"/>
      <c r="I9" s="37"/>
      <c r="J9" s="37"/>
      <c r="K9" s="37"/>
      <c r="L9" s="37">
        <v>1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</row>
    <row r="10" spans="1:85" s="108" customFormat="1" x14ac:dyDescent="0.25">
      <c r="A10" s="2" t="s">
        <v>318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>
        <v>1</v>
      </c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</row>
    <row r="11" spans="1:85" s="108" customFormat="1" x14ac:dyDescent="0.25">
      <c r="A11" s="2" t="s">
        <v>1223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1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</row>
    <row r="12" spans="1:85" s="108" customFormat="1" x14ac:dyDescent="0.25">
      <c r="A12" s="2" t="s">
        <v>1400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v>1</v>
      </c>
      <c r="S12" s="37"/>
      <c r="T12" s="37"/>
      <c r="U12" s="37"/>
      <c r="V12" s="37"/>
      <c r="W12" s="37"/>
      <c r="X12" s="37"/>
      <c r="Y12" s="37"/>
      <c r="Z12" s="37">
        <v>1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</row>
    <row r="13" spans="1:85" s="108" customFormat="1" x14ac:dyDescent="0.25">
      <c r="A13" s="2" t="s">
        <v>1136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>
        <v>1</v>
      </c>
      <c r="AL13" s="37"/>
      <c r="AM13" s="37"/>
      <c r="AN13" s="37"/>
      <c r="AO13" s="37"/>
      <c r="AP13" s="37"/>
      <c r="AQ13" s="37">
        <v>1</v>
      </c>
      <c r="AR13" s="37"/>
      <c r="AS13" s="37">
        <v>1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>
        <v>1</v>
      </c>
      <c r="BD13" s="37"/>
      <c r="BE13" s="37"/>
      <c r="BF13" s="37">
        <v>1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>
        <v>2</v>
      </c>
      <c r="BS13" s="37"/>
      <c r="BT13" s="37"/>
      <c r="BU13" s="37"/>
      <c r="BV13" s="37">
        <v>1</v>
      </c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</row>
    <row r="14" spans="1:85" x14ac:dyDescent="0.25">
      <c r="A14" s="2" t="s">
        <v>1402</v>
      </c>
      <c r="B14" s="37"/>
      <c r="C14" s="37"/>
      <c r="D14" s="37"/>
      <c r="E14" s="37">
        <v>4</v>
      </c>
      <c r="F14" s="37">
        <v>1</v>
      </c>
      <c r="G14" s="37"/>
      <c r="H14" s="37"/>
      <c r="I14" s="37">
        <v>1</v>
      </c>
      <c r="J14" s="37"/>
      <c r="K14" s="37"/>
      <c r="L14" s="37"/>
      <c r="M14" s="37"/>
      <c r="N14" s="37"/>
      <c r="O14" s="37">
        <v>3</v>
      </c>
      <c r="P14" s="37"/>
      <c r="Q14" s="37"/>
      <c r="R14" s="37">
        <v>1</v>
      </c>
      <c r="S14" s="37">
        <v>2</v>
      </c>
      <c r="T14" s="37"/>
      <c r="U14" s="37"/>
      <c r="V14" s="37"/>
      <c r="W14" s="37"/>
      <c r="X14" s="37"/>
      <c r="Y14" s="37"/>
      <c r="Z14" s="37">
        <v>1</v>
      </c>
      <c r="AA14" s="37"/>
      <c r="AB14" s="37"/>
      <c r="AC14" s="37">
        <v>1</v>
      </c>
      <c r="AD14" s="37"/>
      <c r="AE14" s="37"/>
      <c r="AF14" s="37">
        <v>1</v>
      </c>
      <c r="AG14" s="37"/>
      <c r="AH14" s="37"/>
      <c r="AI14" s="37"/>
      <c r="AJ14" s="37"/>
      <c r="AK14" s="37"/>
      <c r="AL14" s="37"/>
      <c r="AM14" s="37">
        <v>1</v>
      </c>
      <c r="AN14" s="37"/>
      <c r="AO14" s="37"/>
      <c r="AP14" s="37">
        <v>1</v>
      </c>
      <c r="AQ14" s="37"/>
      <c r="AR14" s="37"/>
      <c r="AS14" s="37">
        <v>1</v>
      </c>
      <c r="AT14" s="37"/>
      <c r="AU14" s="37"/>
      <c r="AV14" s="37"/>
      <c r="AW14" s="37"/>
      <c r="AX14" s="37">
        <v>1</v>
      </c>
      <c r="AY14" s="37"/>
      <c r="AZ14" s="37"/>
      <c r="BA14" s="37"/>
      <c r="BB14" s="37">
        <v>1</v>
      </c>
      <c r="BC14" s="37"/>
      <c r="BD14" s="37">
        <v>1</v>
      </c>
      <c r="BE14" s="37"/>
      <c r="BF14" s="37">
        <v>1</v>
      </c>
      <c r="BG14" s="37"/>
      <c r="BH14" s="37">
        <v>1</v>
      </c>
      <c r="BI14" s="37">
        <v>1</v>
      </c>
      <c r="BJ14" s="37"/>
      <c r="BK14" s="37">
        <v>3</v>
      </c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>
        <v>1</v>
      </c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</row>
    <row r="15" spans="1:85" s="26" customFormat="1" x14ac:dyDescent="0.25">
      <c r="A15" s="2" t="s">
        <v>1288</v>
      </c>
      <c r="B15" s="37"/>
      <c r="C15" s="37"/>
      <c r="D15" s="37"/>
      <c r="E15" s="37"/>
      <c r="F15" s="37"/>
      <c r="G15" s="37"/>
      <c r="H15" s="37">
        <v>1</v>
      </c>
      <c r="I15" s="37"/>
      <c r="J15" s="37"/>
      <c r="K15" s="37"/>
      <c r="L15" s="37"/>
      <c r="M15" s="37"/>
      <c r="N15" s="37"/>
      <c r="O15" s="37"/>
      <c r="P15" s="37">
        <v>1</v>
      </c>
      <c r="Q15" s="37">
        <v>1</v>
      </c>
      <c r="R15" s="37">
        <v>1</v>
      </c>
      <c r="S15" s="37"/>
      <c r="T15" s="37"/>
      <c r="U15" s="37">
        <v>1</v>
      </c>
      <c r="V15" s="37"/>
      <c r="W15" s="37">
        <v>1</v>
      </c>
      <c r="X15" s="37"/>
      <c r="Y15" s="37">
        <v>1</v>
      </c>
      <c r="Z15" s="37"/>
      <c r="AA15" s="37"/>
      <c r="AB15" s="37"/>
      <c r="AC15" s="37">
        <v>1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</row>
    <row r="16" spans="1:85" x14ac:dyDescent="0.25">
      <c r="A16" s="2" t="s">
        <v>1382</v>
      </c>
      <c r="B16" s="37"/>
      <c r="C16" s="37"/>
      <c r="D16" s="37"/>
      <c r="E16" s="37"/>
      <c r="F16" s="37"/>
      <c r="G16" s="37"/>
      <c r="H16" s="37"/>
      <c r="I16" s="37">
        <v>1</v>
      </c>
      <c r="J16" s="37">
        <v>1</v>
      </c>
      <c r="K16" s="37"/>
      <c r="L16" s="37">
        <v>1</v>
      </c>
      <c r="M16" s="37"/>
      <c r="N16" s="37"/>
      <c r="O16" s="37">
        <v>2</v>
      </c>
      <c r="P16" s="37">
        <v>1</v>
      </c>
      <c r="Q16" s="37"/>
      <c r="R16" s="37"/>
      <c r="S16" s="37"/>
      <c r="T16" s="37"/>
      <c r="U16" s="37"/>
      <c r="V16" s="37"/>
      <c r="W16" s="37">
        <v>1</v>
      </c>
      <c r="X16" s="37"/>
      <c r="Y16" s="37"/>
      <c r="Z16" s="37"/>
      <c r="AA16" s="37"/>
      <c r="AB16" s="37"/>
      <c r="AC16" s="37"/>
      <c r="AD16" s="37"/>
      <c r="AE16" s="37"/>
      <c r="AF16" s="37">
        <v>1</v>
      </c>
      <c r="AG16" s="37">
        <v>1</v>
      </c>
      <c r="AH16" s="37">
        <v>1</v>
      </c>
      <c r="AI16" s="37">
        <v>1</v>
      </c>
      <c r="AJ16" s="37"/>
      <c r="AK16" s="37"/>
      <c r="AL16" s="37"/>
      <c r="AM16" s="37"/>
      <c r="AN16" s="37">
        <v>1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>
        <v>1</v>
      </c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P16" s="37">
        <v>1</v>
      </c>
      <c r="BQ16" s="37"/>
      <c r="BR16" s="37">
        <v>1</v>
      </c>
      <c r="BS16" s="37"/>
      <c r="BT16" s="37"/>
      <c r="BU16" s="37"/>
      <c r="BV16" s="37">
        <v>1</v>
      </c>
      <c r="BW16" s="37"/>
      <c r="BX16" s="37"/>
      <c r="BY16" s="37"/>
      <c r="BZ16" s="37"/>
      <c r="CA16" s="108"/>
      <c r="CB16" s="37"/>
      <c r="CC16" s="37"/>
      <c r="CD16" s="37"/>
      <c r="CE16" s="37"/>
      <c r="CF16" s="37"/>
      <c r="CG16" s="37"/>
    </row>
    <row r="17" spans="1:85" x14ac:dyDescent="0.25">
      <c r="A17" s="2" t="s">
        <v>1273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</row>
    <row r="18" spans="1:85" s="108" customFormat="1" x14ac:dyDescent="0.25">
      <c r="A18" s="2" t="s">
        <v>331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>
        <v>1</v>
      </c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</row>
    <row r="19" spans="1:85" x14ac:dyDescent="0.25">
      <c r="A19" s="2" t="s">
        <v>1274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</row>
    <row r="20" spans="1:85" x14ac:dyDescent="0.25">
      <c r="A20" s="2" t="s">
        <v>1433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v>1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5">
      <c r="A21" s="2" t="s">
        <v>1202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</row>
    <row r="22" spans="1:85" x14ac:dyDescent="0.25">
      <c r="A22" s="2" t="s">
        <v>1449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>
        <v>1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P22" s="37">
        <v>1</v>
      </c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108"/>
      <c r="CB22" s="37"/>
      <c r="CC22" s="37"/>
      <c r="CD22" s="37"/>
      <c r="CE22" s="37"/>
      <c r="CF22" s="37"/>
      <c r="CG22" s="37"/>
    </row>
    <row r="23" spans="1:85" s="34" customFormat="1" x14ac:dyDescent="0.25">
      <c r="A23" s="2" t="s">
        <v>1329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85" s="34" customFormat="1" x14ac:dyDescent="0.25">
      <c r="A24" s="2" t="s">
        <v>1328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85" s="108" customFormat="1" x14ac:dyDescent="0.25">
      <c r="A25" s="2" t="s">
        <v>1441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>
        <v>1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</row>
    <row r="26" spans="1:85" s="108" customFormat="1" x14ac:dyDescent="0.25">
      <c r="A26" s="2" t="s">
        <v>1242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</row>
    <row r="27" spans="1:85" s="108" customFormat="1" x14ac:dyDescent="0.25">
      <c r="A27" s="2" t="s">
        <v>330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>
        <v>1</v>
      </c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</row>
    <row r="28" spans="1:85" s="108" customFormat="1" x14ac:dyDescent="0.25">
      <c r="A28" s="2" t="s">
        <v>1051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>
        <v>1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</row>
    <row r="29" spans="1:85" x14ac:dyDescent="0.25">
      <c r="A29" s="2" t="s">
        <v>1432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85" x14ac:dyDescent="0.25">
      <c r="A30" s="69" t="s">
        <v>1431</v>
      </c>
      <c r="B30" s="59">
        <v>1</v>
      </c>
      <c r="C30" s="59">
        <v>0</v>
      </c>
      <c r="D30" s="59">
        <f t="shared" ref="D30:N30" si="0">SUM(D4:D29)</f>
        <v>0</v>
      </c>
      <c r="E30" s="59">
        <f t="shared" si="0"/>
        <v>8</v>
      </c>
      <c r="F30" s="59">
        <f t="shared" si="0"/>
        <v>3</v>
      </c>
      <c r="G30" s="59">
        <f t="shared" si="0"/>
        <v>1</v>
      </c>
      <c r="H30" s="59">
        <f t="shared" si="0"/>
        <v>3</v>
      </c>
      <c r="I30" s="59">
        <f t="shared" si="0"/>
        <v>5</v>
      </c>
      <c r="J30" s="59">
        <f t="shared" si="0"/>
        <v>1</v>
      </c>
      <c r="K30" s="59">
        <f t="shared" si="0"/>
        <v>2</v>
      </c>
      <c r="L30" s="59">
        <f t="shared" si="0"/>
        <v>2</v>
      </c>
      <c r="M30" s="59">
        <f t="shared" si="0"/>
        <v>1</v>
      </c>
      <c r="N30" s="59">
        <f t="shared" si="0"/>
        <v>1</v>
      </c>
      <c r="O30" s="59">
        <v>6</v>
      </c>
      <c r="P30" s="59">
        <v>2</v>
      </c>
      <c r="Q30" s="59">
        <v>2</v>
      </c>
      <c r="R30" s="59">
        <v>3</v>
      </c>
      <c r="S30" s="59">
        <v>4</v>
      </c>
      <c r="T30" s="59">
        <v>2</v>
      </c>
      <c r="U30" s="59">
        <v>3</v>
      </c>
      <c r="V30" s="59">
        <v>0</v>
      </c>
      <c r="W30" s="59">
        <v>3</v>
      </c>
      <c r="X30" s="59">
        <v>0</v>
      </c>
      <c r="Y30" s="59">
        <v>2</v>
      </c>
      <c r="Z30" s="59">
        <v>4</v>
      </c>
      <c r="AA30" s="59">
        <v>0</v>
      </c>
      <c r="AB30" s="59">
        <v>0</v>
      </c>
      <c r="AC30" s="59">
        <v>4</v>
      </c>
      <c r="AD30" s="59">
        <v>3</v>
      </c>
      <c r="AE30" s="59">
        <v>0</v>
      </c>
      <c r="AF30" s="59">
        <v>2</v>
      </c>
      <c r="AG30" s="59">
        <f>SUM(AG5:AG29)</f>
        <v>2</v>
      </c>
      <c r="AH30" s="59">
        <f>SUM(AH5:AH29)</f>
        <v>1</v>
      </c>
      <c r="AI30" s="59">
        <v>2</v>
      </c>
      <c r="AJ30" s="59">
        <v>0</v>
      </c>
      <c r="AK30" s="59">
        <v>1</v>
      </c>
      <c r="AL30" s="59">
        <v>0</v>
      </c>
      <c r="AM30" s="59">
        <v>1</v>
      </c>
      <c r="AN30" s="59">
        <v>2</v>
      </c>
      <c r="AO30" s="59">
        <v>0</v>
      </c>
      <c r="AP30" s="59">
        <v>2</v>
      </c>
      <c r="AQ30" s="59">
        <f>SUM(AQ5:AQ29)</f>
        <v>1</v>
      </c>
      <c r="AR30" s="59">
        <v>0</v>
      </c>
      <c r="AS30" s="59">
        <v>1</v>
      </c>
      <c r="AT30" s="59">
        <v>0</v>
      </c>
      <c r="AU30" s="59">
        <v>0</v>
      </c>
      <c r="AV30" s="59">
        <v>0</v>
      </c>
      <c r="AW30" s="59">
        <f>SUM(AW5:AW29)</f>
        <v>1</v>
      </c>
      <c r="AX30" s="59">
        <v>1</v>
      </c>
      <c r="AY30" s="59">
        <v>0</v>
      </c>
      <c r="AZ30" s="59">
        <v>0</v>
      </c>
      <c r="BA30" s="59">
        <v>1</v>
      </c>
      <c r="BB30" s="59">
        <v>1</v>
      </c>
      <c r="BC30" s="59">
        <f>SUM(BC4:BC29)</f>
        <v>3</v>
      </c>
      <c r="BD30" s="59">
        <v>1</v>
      </c>
      <c r="BE30" s="59">
        <v>0</v>
      </c>
      <c r="BF30" s="59">
        <v>2</v>
      </c>
      <c r="BG30" s="59">
        <v>0</v>
      </c>
      <c r="BH30" s="59">
        <v>2</v>
      </c>
      <c r="BI30" s="59">
        <v>1</v>
      </c>
      <c r="BJ30" s="59">
        <v>0</v>
      </c>
      <c r="BK30" s="59">
        <f>SUM(BK4:BK29)</f>
        <v>3</v>
      </c>
      <c r="BL30" s="59">
        <v>0</v>
      </c>
      <c r="BM30" s="59">
        <v>0</v>
      </c>
      <c r="BN30" s="59">
        <v>0</v>
      </c>
      <c r="BO30" s="59">
        <v>1</v>
      </c>
      <c r="BP30" s="59">
        <v>2</v>
      </c>
      <c r="BQ30" s="59">
        <v>0</v>
      </c>
      <c r="BR30" s="59">
        <v>4</v>
      </c>
      <c r="BS30" s="59">
        <v>0</v>
      </c>
      <c r="BT30" s="59">
        <v>0</v>
      </c>
      <c r="BU30" s="59">
        <v>1</v>
      </c>
      <c r="BV30" s="59">
        <v>3</v>
      </c>
      <c r="BW30" s="59">
        <v>0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</row>
    <row r="31" spans="1:85" x14ac:dyDescent="0.25"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</row>
    <row r="32" spans="1:85" ht="20.25" thickBot="1" x14ac:dyDescent="0.35">
      <c r="A32" s="67" t="s">
        <v>1356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130"/>
      <c r="U32" s="67"/>
      <c r="V32" s="138"/>
      <c r="W32" s="138"/>
      <c r="X32" s="138"/>
      <c r="Y32" s="140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</row>
    <row r="33" spans="1:85" s="34" customFormat="1" x14ac:dyDescent="0.25">
      <c r="A33" s="30"/>
      <c r="B33" s="51" t="s">
        <v>1325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61" t="s">
        <v>1326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54" t="s">
        <v>1245</v>
      </c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99" t="s">
        <v>1137</v>
      </c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330" t="s">
        <v>1189</v>
      </c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54" t="s">
        <v>620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199" t="s">
        <v>196</v>
      </c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</row>
    <row r="34" spans="1:85" x14ac:dyDescent="0.25">
      <c r="A34" s="9" t="s">
        <v>1399</v>
      </c>
      <c r="B34" s="41" t="s">
        <v>1203</v>
      </c>
      <c r="C34" s="41" t="s">
        <v>1453</v>
      </c>
      <c r="D34" s="41" t="s">
        <v>1452</v>
      </c>
      <c r="E34" s="41" t="s">
        <v>1451</v>
      </c>
      <c r="F34" s="41" t="s">
        <v>1450</v>
      </c>
      <c r="G34" s="41" t="s">
        <v>1448</v>
      </c>
      <c r="H34" s="41" t="s">
        <v>1199</v>
      </c>
      <c r="I34" s="41" t="s">
        <v>1343</v>
      </c>
      <c r="J34" s="41" t="s">
        <v>1347</v>
      </c>
      <c r="K34" s="41" t="s">
        <v>1346</v>
      </c>
      <c r="L34" s="41" t="s">
        <v>1345</v>
      </c>
      <c r="M34" s="41" t="s">
        <v>1344</v>
      </c>
      <c r="N34" s="62" t="s">
        <v>1203</v>
      </c>
      <c r="O34" s="62" t="s">
        <v>1453</v>
      </c>
      <c r="P34" s="62" t="s">
        <v>1452</v>
      </c>
      <c r="Q34" s="62" t="s">
        <v>1451</v>
      </c>
      <c r="R34" s="62" t="s">
        <v>1450</v>
      </c>
      <c r="S34" s="62" t="s">
        <v>1448</v>
      </c>
      <c r="T34" s="131" t="s">
        <v>1199</v>
      </c>
      <c r="U34" s="131" t="s">
        <v>1343</v>
      </c>
      <c r="V34" s="62" t="s">
        <v>1347</v>
      </c>
      <c r="W34" s="131" t="s">
        <v>1346</v>
      </c>
      <c r="X34" s="131" t="s">
        <v>1345</v>
      </c>
      <c r="Y34" s="62" t="s">
        <v>1460</v>
      </c>
      <c r="Z34" s="141" t="s">
        <v>1203</v>
      </c>
      <c r="AA34" s="141" t="s">
        <v>1453</v>
      </c>
      <c r="AB34" s="141" t="s">
        <v>1452</v>
      </c>
      <c r="AC34" s="141" t="s">
        <v>1451</v>
      </c>
      <c r="AD34" s="141" t="s">
        <v>1450</v>
      </c>
      <c r="AE34" s="141" t="s">
        <v>1448</v>
      </c>
      <c r="AF34" s="141" t="s">
        <v>1199</v>
      </c>
      <c r="AG34" s="141" t="s">
        <v>1343</v>
      </c>
      <c r="AH34" s="141" t="s">
        <v>1347</v>
      </c>
      <c r="AI34" s="141" t="s">
        <v>1346</v>
      </c>
      <c r="AJ34" s="141" t="s">
        <v>1345</v>
      </c>
      <c r="AK34" s="141" t="s">
        <v>1460</v>
      </c>
      <c r="AL34" s="201" t="s">
        <v>1203</v>
      </c>
      <c r="AM34" s="201" t="s">
        <v>1453</v>
      </c>
      <c r="AN34" s="201" t="s">
        <v>1452</v>
      </c>
      <c r="AO34" s="201" t="s">
        <v>1451</v>
      </c>
      <c r="AP34" s="201" t="s">
        <v>1450</v>
      </c>
      <c r="AQ34" s="201" t="s">
        <v>1448</v>
      </c>
      <c r="AR34" s="201" t="s">
        <v>1199</v>
      </c>
      <c r="AS34" s="201" t="s">
        <v>1343</v>
      </c>
      <c r="AT34" s="201" t="s">
        <v>1347</v>
      </c>
      <c r="AU34" s="201" t="s">
        <v>1346</v>
      </c>
      <c r="AV34" s="201" t="s">
        <v>1345</v>
      </c>
      <c r="AW34" s="201" t="s">
        <v>1460</v>
      </c>
      <c r="AX34" s="331" t="s">
        <v>1203</v>
      </c>
      <c r="AY34" s="331" t="s">
        <v>1453</v>
      </c>
      <c r="AZ34" s="331" t="s">
        <v>1452</v>
      </c>
      <c r="BA34" s="331" t="s">
        <v>1451</v>
      </c>
      <c r="BB34" s="331" t="s">
        <v>1450</v>
      </c>
      <c r="BC34" s="331" t="s">
        <v>1448</v>
      </c>
      <c r="BD34" s="331" t="s">
        <v>1199</v>
      </c>
      <c r="BE34" s="331" t="s">
        <v>1343</v>
      </c>
      <c r="BF34" s="331" t="s">
        <v>1347</v>
      </c>
      <c r="BG34" s="331" t="s">
        <v>1346</v>
      </c>
      <c r="BH34" s="331" t="s">
        <v>1345</v>
      </c>
      <c r="BI34" s="331" t="s">
        <v>1460</v>
      </c>
      <c r="BJ34" s="141" t="s">
        <v>1203</v>
      </c>
      <c r="BK34" s="141" t="s">
        <v>1453</v>
      </c>
      <c r="BL34" s="141" t="s">
        <v>1452</v>
      </c>
      <c r="BM34" s="141" t="s">
        <v>1451</v>
      </c>
      <c r="BN34" s="141" t="s">
        <v>1450</v>
      </c>
      <c r="BO34" s="141" t="s">
        <v>1448</v>
      </c>
      <c r="BP34" s="141" t="s">
        <v>1199</v>
      </c>
      <c r="BQ34" s="141" t="s">
        <v>1343</v>
      </c>
      <c r="BR34" s="141" t="s">
        <v>1347</v>
      </c>
      <c r="BS34" s="141" t="s">
        <v>1346</v>
      </c>
      <c r="BT34" s="141" t="s">
        <v>1345</v>
      </c>
      <c r="BU34" s="141" t="s">
        <v>1460</v>
      </c>
      <c r="BV34" s="764" t="s">
        <v>1203</v>
      </c>
      <c r="BW34" s="764" t="s">
        <v>1453</v>
      </c>
      <c r="BX34" s="764" t="s">
        <v>1452</v>
      </c>
      <c r="BY34" s="764" t="s">
        <v>1451</v>
      </c>
      <c r="BZ34" s="764" t="s">
        <v>1450</v>
      </c>
      <c r="CA34" s="764" t="s">
        <v>1448</v>
      </c>
      <c r="CB34" s="764" t="s">
        <v>1199</v>
      </c>
      <c r="CC34" s="764" t="s">
        <v>1343</v>
      </c>
      <c r="CD34" s="764" t="s">
        <v>1347</v>
      </c>
      <c r="CE34" s="764" t="s">
        <v>1346</v>
      </c>
      <c r="CF34" s="764" t="s">
        <v>1345</v>
      </c>
      <c r="CG34" s="764" t="s">
        <v>1460</v>
      </c>
    </row>
    <row r="35" spans="1:85" x14ac:dyDescent="0.25">
      <c r="A35" s="2" t="s">
        <v>1386</v>
      </c>
      <c r="B35" s="37">
        <v>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</row>
    <row r="36" spans="1:85" x14ac:dyDescent="0.25">
      <c r="A36" s="2" t="s">
        <v>1400</v>
      </c>
      <c r="B36" s="37">
        <v>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</row>
    <row r="37" spans="1:85" x14ac:dyDescent="0.25">
      <c r="A37" s="2" t="s">
        <v>1275</v>
      </c>
      <c r="B37" s="37">
        <v>4</v>
      </c>
      <c r="C37" s="37">
        <v>1</v>
      </c>
      <c r="D37" s="37">
        <v>2</v>
      </c>
      <c r="E37" s="37">
        <v>4</v>
      </c>
      <c r="F37" s="37">
        <v>2</v>
      </c>
      <c r="G37" s="37">
        <v>3</v>
      </c>
      <c r="H37" s="37">
        <v>2</v>
      </c>
      <c r="I37" s="37"/>
      <c r="J37" s="37">
        <v>2</v>
      </c>
      <c r="K37" s="37">
        <v>3</v>
      </c>
      <c r="L37" s="37">
        <v>2</v>
      </c>
      <c r="M37" s="37"/>
      <c r="N37" s="37"/>
      <c r="O37" s="37"/>
      <c r="P37" s="37"/>
      <c r="Q37" s="37"/>
      <c r="R37" s="37"/>
      <c r="S37" s="37"/>
      <c r="T37" s="37"/>
      <c r="U37" s="37">
        <v>1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</row>
    <row r="38" spans="1:85" x14ac:dyDescent="0.25">
      <c r="A38" s="69" t="s">
        <v>1431</v>
      </c>
      <c r="B38" s="59">
        <f t="shared" ref="B38:P38" si="1">SUM(B35:B37)</f>
        <v>8</v>
      </c>
      <c r="C38" s="59">
        <f t="shared" si="1"/>
        <v>1</v>
      </c>
      <c r="D38" s="59">
        <f t="shared" si="1"/>
        <v>2</v>
      </c>
      <c r="E38" s="59">
        <f t="shared" si="1"/>
        <v>4</v>
      </c>
      <c r="F38" s="59">
        <f t="shared" si="1"/>
        <v>2</v>
      </c>
      <c r="G38" s="59">
        <f t="shared" si="1"/>
        <v>3</v>
      </c>
      <c r="H38" s="59">
        <f t="shared" si="1"/>
        <v>2</v>
      </c>
      <c r="I38" s="59">
        <f t="shared" si="1"/>
        <v>0</v>
      </c>
      <c r="J38" s="59">
        <f t="shared" si="1"/>
        <v>2</v>
      </c>
      <c r="K38" s="59">
        <f t="shared" si="1"/>
        <v>3</v>
      </c>
      <c r="L38" s="59">
        <f t="shared" si="1"/>
        <v>2</v>
      </c>
      <c r="M38" s="59">
        <f t="shared" si="1"/>
        <v>0</v>
      </c>
      <c r="N38" s="59">
        <f t="shared" si="1"/>
        <v>0</v>
      </c>
      <c r="O38" s="59">
        <f t="shared" si="1"/>
        <v>0</v>
      </c>
      <c r="P38" s="59">
        <f t="shared" si="1"/>
        <v>0</v>
      </c>
      <c r="Q38" s="59">
        <v>0</v>
      </c>
      <c r="R38" s="59">
        <v>0</v>
      </c>
      <c r="S38" s="59">
        <v>0</v>
      </c>
      <c r="T38" s="59">
        <v>0</v>
      </c>
      <c r="U38" s="59">
        <v>1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</row>
    <row r="40" spans="1:85" x14ac:dyDescent="0.25">
      <c r="A40" s="109" t="s">
        <v>1209</v>
      </c>
      <c r="B40" s="51" t="s">
        <v>1325</v>
      </c>
      <c r="C40" s="61" t="s">
        <v>1326</v>
      </c>
      <c r="D40" s="54" t="s">
        <v>1245</v>
      </c>
      <c r="E40" s="332" t="s">
        <v>1137</v>
      </c>
      <c r="F40" s="203" t="s">
        <v>1189</v>
      </c>
    </row>
    <row r="41" spans="1:85" x14ac:dyDescent="0.25">
      <c r="A41" s="108" t="s">
        <v>1210</v>
      </c>
      <c r="B41">
        <f>SUM(B30:M30)</f>
        <v>27</v>
      </c>
      <c r="C41">
        <v>28</v>
      </c>
      <c r="D41">
        <v>19</v>
      </c>
      <c r="E41">
        <f>SUM(AL30:AW30)</f>
        <v>8</v>
      </c>
    </row>
    <row r="42" spans="1:85" x14ac:dyDescent="0.25">
      <c r="A42" s="108" t="s">
        <v>1360</v>
      </c>
      <c r="B42" s="108">
        <f>SUM(B38:M38)</f>
        <v>29</v>
      </c>
      <c r="C42">
        <v>1</v>
      </c>
      <c r="D42">
        <v>0</v>
      </c>
      <c r="E42">
        <v>0</v>
      </c>
    </row>
  </sheetData>
  <phoneticPr fontId="64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G37"/>
  <sheetViews>
    <sheetView topLeftCell="A25" zoomScale="80" zoomScaleNormal="80" zoomScalePageLayoutView="80" workbookViewId="0">
      <pane xSplit="1" topLeftCell="BL1" activePane="topRight" state="frozen"/>
      <selection pane="topRight" activeCell="CL25" sqref="CL25"/>
    </sheetView>
  </sheetViews>
  <sheetFormatPr defaultColWidth="8.85546875" defaultRowHeight="15" x14ac:dyDescent="0.25"/>
  <cols>
    <col min="1" max="1" width="28.42578125" customWidth="1"/>
    <col min="2" max="2" width="11.42578125" customWidth="1"/>
    <col min="3" max="3" width="9.85546875" bestFit="1" customWidth="1"/>
    <col min="4" max="4" width="10.85546875" bestFit="1" customWidth="1"/>
    <col min="5" max="5" width="10" customWidth="1"/>
    <col min="6" max="6" width="9.85546875" bestFit="1" customWidth="1"/>
    <col min="7" max="7" width="10.28515625" customWidth="1"/>
    <col min="8" max="8" width="9.85546875" customWidth="1"/>
    <col min="9" max="9" width="9.85546875" bestFit="1" customWidth="1"/>
    <col min="10" max="10" width="13.42578125" customWidth="1"/>
    <col min="11" max="12" width="9.85546875" bestFit="1" customWidth="1"/>
    <col min="13" max="13" width="11.42578125" customWidth="1"/>
    <col min="14" max="14" width="11.42578125" style="34" customWidth="1"/>
    <col min="15" max="15" width="10.140625" customWidth="1"/>
    <col min="16" max="26" width="9.85546875" bestFit="1" customWidth="1"/>
    <col min="27" max="27" width="11.140625" customWidth="1"/>
    <col min="28" max="29" width="10.42578125" customWidth="1"/>
    <col min="30" max="31" width="10.85546875" bestFit="1" customWidth="1"/>
    <col min="32" max="32" width="10.42578125" customWidth="1"/>
    <col min="33" max="37" width="10.85546875" bestFit="1" customWidth="1"/>
    <col min="38" max="38" width="11.42578125" bestFit="1" customWidth="1"/>
    <col min="39" max="40" width="10.85546875" bestFit="1" customWidth="1"/>
    <col min="41" max="41" width="12.42578125" customWidth="1"/>
    <col min="42" max="47" width="10.85546875" bestFit="1" customWidth="1"/>
    <col min="48" max="48" width="12" customWidth="1"/>
    <col min="49" max="49" width="12.42578125" customWidth="1"/>
    <col min="50" max="50" width="12.7109375" customWidth="1"/>
    <col min="51" max="51" width="12.140625" customWidth="1"/>
    <col min="52" max="54" width="10.85546875" bestFit="1" customWidth="1"/>
    <col min="55" max="55" width="11.42578125" customWidth="1"/>
    <col min="56" max="56" width="12" customWidth="1"/>
    <col min="57" max="58" width="10.85546875" bestFit="1" customWidth="1"/>
    <col min="59" max="59" width="13.42578125" customWidth="1"/>
    <col min="60" max="61" width="13.7109375" customWidth="1"/>
    <col min="62" max="65" width="12" bestFit="1" customWidth="1"/>
    <col min="66" max="66" width="13.28515625" customWidth="1"/>
    <col min="67" max="67" width="12" bestFit="1" customWidth="1"/>
    <col min="68" max="68" width="12.7109375" customWidth="1"/>
    <col min="69" max="69" width="11.7109375" customWidth="1"/>
    <col min="70" max="70" width="12.85546875" customWidth="1"/>
    <col min="71" max="71" width="12.7109375" customWidth="1"/>
    <col min="72" max="72" width="12.42578125" customWidth="1"/>
    <col min="73" max="73" width="14" customWidth="1"/>
    <col min="74" max="74" width="13.28515625" customWidth="1"/>
    <col min="75" max="75" width="12" bestFit="1" customWidth="1"/>
  </cols>
  <sheetData>
    <row r="1" spans="1:85" ht="21" customHeight="1" thickBot="1" x14ac:dyDescent="0.35">
      <c r="A1" s="67" t="s">
        <v>1336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12"/>
      <c r="U1" s="112"/>
      <c r="V1" s="112"/>
      <c r="W1" s="112"/>
      <c r="X1" s="112"/>
      <c r="Y1" s="112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ht="15.75" thickTop="1" x14ac:dyDescent="0.25">
      <c r="A2" s="30"/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 t="s">
        <v>1172</v>
      </c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791" t="s">
        <v>105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x14ac:dyDescent="0.25">
      <c r="A3" s="34"/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310" t="s">
        <v>1452</v>
      </c>
      <c r="AC3" s="310" t="s">
        <v>1451</v>
      </c>
      <c r="AD3" s="310" t="s">
        <v>1450</v>
      </c>
      <c r="AE3" s="310" t="s">
        <v>1448</v>
      </c>
      <c r="AF3" s="310" t="s">
        <v>1199</v>
      </c>
      <c r="AG3" s="310" t="s">
        <v>1343</v>
      </c>
      <c r="AH3" s="310" t="s">
        <v>1347</v>
      </c>
      <c r="AI3" s="310" t="s">
        <v>1346</v>
      </c>
      <c r="AJ3" s="310" t="s">
        <v>1345</v>
      </c>
      <c r="AK3" s="310" t="s">
        <v>1460</v>
      </c>
      <c r="AL3" s="311" t="s">
        <v>1203</v>
      </c>
      <c r="AM3" s="311" t="s">
        <v>1453</v>
      </c>
      <c r="AN3" s="312" t="s">
        <v>1169</v>
      </c>
      <c r="AO3" s="312" t="s">
        <v>1170</v>
      </c>
      <c r="AP3" s="311" t="s">
        <v>1450</v>
      </c>
      <c r="AQ3" s="311" t="s">
        <v>1448</v>
      </c>
      <c r="AR3" s="311" t="s">
        <v>1199</v>
      </c>
      <c r="AS3" s="311" t="s">
        <v>1343</v>
      </c>
      <c r="AT3" s="311" t="s">
        <v>1347</v>
      </c>
      <c r="AU3" s="311" t="s">
        <v>1346</v>
      </c>
      <c r="AV3" s="311" t="s">
        <v>1345</v>
      </c>
      <c r="AW3" s="311" t="s">
        <v>1460</v>
      </c>
      <c r="AX3" s="335" t="s">
        <v>1203</v>
      </c>
      <c r="AY3" s="335" t="s">
        <v>1453</v>
      </c>
      <c r="AZ3" s="335" t="s">
        <v>1452</v>
      </c>
      <c r="BA3" s="335" t="s">
        <v>1451</v>
      </c>
      <c r="BB3" s="335" t="s">
        <v>1450</v>
      </c>
      <c r="BC3" s="335" t="s">
        <v>1448</v>
      </c>
      <c r="BD3" s="335" t="s">
        <v>1199</v>
      </c>
      <c r="BE3" s="335" t="s">
        <v>1343</v>
      </c>
      <c r="BF3" s="335" t="s">
        <v>1347</v>
      </c>
      <c r="BG3" s="335" t="s">
        <v>1346</v>
      </c>
      <c r="BH3" s="335" t="s">
        <v>1345</v>
      </c>
      <c r="BI3" s="335" t="s">
        <v>1460</v>
      </c>
      <c r="BJ3" s="570" t="s">
        <v>1203</v>
      </c>
      <c r="BK3" s="570" t="s">
        <v>1453</v>
      </c>
      <c r="BL3" s="570" t="s">
        <v>1452</v>
      </c>
      <c r="BM3" s="570" t="s">
        <v>1451</v>
      </c>
      <c r="BN3" s="570" t="s">
        <v>1450</v>
      </c>
      <c r="BO3" s="570" t="s">
        <v>1448</v>
      </c>
      <c r="BP3" s="570" t="s">
        <v>1199</v>
      </c>
      <c r="BQ3" s="570" t="s">
        <v>1343</v>
      </c>
      <c r="BR3" s="570" t="s">
        <v>1347</v>
      </c>
      <c r="BS3" s="570" t="s">
        <v>1346</v>
      </c>
      <c r="BT3" s="570" t="s">
        <v>1345</v>
      </c>
      <c r="BU3" s="790" t="s">
        <v>104</v>
      </c>
      <c r="BV3" s="765" t="s">
        <v>1203</v>
      </c>
      <c r="BW3" s="765" t="s">
        <v>1453</v>
      </c>
      <c r="BX3" s="765" t="s">
        <v>1452</v>
      </c>
      <c r="BY3" s="765" t="s">
        <v>1451</v>
      </c>
      <c r="BZ3" s="765" t="s">
        <v>1450</v>
      </c>
      <c r="CA3" s="765" t="s">
        <v>1448</v>
      </c>
      <c r="CB3" s="765" t="s">
        <v>1199</v>
      </c>
      <c r="CC3" s="765" t="s">
        <v>1343</v>
      </c>
      <c r="CD3" s="765" t="s">
        <v>1347</v>
      </c>
      <c r="CE3" s="765" t="s">
        <v>1346</v>
      </c>
      <c r="CF3" s="765" t="s">
        <v>1345</v>
      </c>
      <c r="CG3" s="765" t="s">
        <v>1460</v>
      </c>
    </row>
    <row r="4" spans="1:85" ht="49.5" customHeight="1" x14ac:dyDescent="0.25">
      <c r="A4" s="37" t="s">
        <v>1352</v>
      </c>
      <c r="B4" s="47">
        <v>199892</v>
      </c>
      <c r="C4" s="79">
        <v>158879</v>
      </c>
      <c r="D4" s="47">
        <v>127937</v>
      </c>
      <c r="E4" s="79">
        <v>164155</v>
      </c>
      <c r="F4" s="49">
        <v>182443</v>
      </c>
      <c r="G4" s="79">
        <v>337568</v>
      </c>
      <c r="H4" s="79">
        <f t="shared" ref="H4:L4" si="0">H5-G5</f>
        <v>338415</v>
      </c>
      <c r="I4" s="79">
        <f t="shared" si="0"/>
        <v>221303</v>
      </c>
      <c r="J4" s="79">
        <f t="shared" si="0"/>
        <v>272615</v>
      </c>
      <c r="K4" s="79">
        <f t="shared" si="0"/>
        <v>284846</v>
      </c>
      <c r="L4" s="79">
        <f t="shared" si="0"/>
        <v>268155</v>
      </c>
      <c r="M4" s="79">
        <f t="shared" ref="M4:AM4" si="1">M5-L5</f>
        <v>305665</v>
      </c>
      <c r="N4" s="79">
        <f t="shared" si="1"/>
        <v>237831</v>
      </c>
      <c r="O4" s="79">
        <f t="shared" si="1"/>
        <v>468088</v>
      </c>
      <c r="P4" s="79">
        <f t="shared" si="1"/>
        <v>305763</v>
      </c>
      <c r="Q4" s="79">
        <f t="shared" si="1"/>
        <v>588380</v>
      </c>
      <c r="R4" s="79">
        <f t="shared" si="1"/>
        <v>352812</v>
      </c>
      <c r="S4" s="79">
        <f t="shared" si="1"/>
        <v>370040</v>
      </c>
      <c r="T4" s="79">
        <f t="shared" si="1"/>
        <v>519907</v>
      </c>
      <c r="U4" s="79">
        <f t="shared" si="1"/>
        <v>380674</v>
      </c>
      <c r="V4" s="79">
        <f t="shared" si="1"/>
        <v>330891</v>
      </c>
      <c r="W4" s="79">
        <f t="shared" si="1"/>
        <v>262087</v>
      </c>
      <c r="X4" s="79">
        <f t="shared" si="1"/>
        <v>400186</v>
      </c>
      <c r="Y4" s="79">
        <f t="shared" si="1"/>
        <v>478222</v>
      </c>
      <c r="Z4" s="79">
        <f t="shared" si="1"/>
        <v>319827</v>
      </c>
      <c r="AA4" s="79">
        <f t="shared" si="1"/>
        <v>367725</v>
      </c>
      <c r="AB4" s="79">
        <f t="shared" si="1"/>
        <v>429528</v>
      </c>
      <c r="AC4" s="79">
        <f t="shared" si="1"/>
        <v>370649</v>
      </c>
      <c r="AD4" s="79">
        <f t="shared" si="1"/>
        <v>669062</v>
      </c>
      <c r="AE4" s="79">
        <f t="shared" si="1"/>
        <v>900362</v>
      </c>
      <c r="AF4" s="79">
        <f t="shared" si="1"/>
        <v>593181</v>
      </c>
      <c r="AG4" s="79">
        <f t="shared" si="1"/>
        <v>407187</v>
      </c>
      <c r="AH4" s="79">
        <f t="shared" si="1"/>
        <v>309055</v>
      </c>
      <c r="AI4" s="79">
        <f t="shared" si="1"/>
        <v>695578</v>
      </c>
      <c r="AJ4" s="79">
        <f t="shared" si="1"/>
        <v>3302962</v>
      </c>
      <c r="AK4" s="79">
        <f t="shared" si="1"/>
        <v>2760524</v>
      </c>
      <c r="AL4" s="79">
        <f t="shared" si="1"/>
        <v>3602348</v>
      </c>
      <c r="AM4" s="79">
        <f t="shared" si="1"/>
        <v>4615360</v>
      </c>
      <c r="AN4" s="299">
        <v>4615360</v>
      </c>
      <c r="AO4" s="299">
        <v>4615360</v>
      </c>
      <c r="AP4" s="79">
        <f>AP5-AM5</f>
        <v>9659124</v>
      </c>
      <c r="AQ4" s="291">
        <f t="shared" ref="AQ4:BT4" si="2">AQ5-AP5</f>
        <v>3250615</v>
      </c>
      <c r="AR4" s="79">
        <f t="shared" si="2"/>
        <v>2344756</v>
      </c>
      <c r="AS4" s="79">
        <f t="shared" si="2"/>
        <v>2509485</v>
      </c>
      <c r="AT4" s="79">
        <f t="shared" si="2"/>
        <v>2778223</v>
      </c>
      <c r="AU4" s="79">
        <f t="shared" si="2"/>
        <v>2013688</v>
      </c>
      <c r="AV4" s="79">
        <f t="shared" si="2"/>
        <v>2182405</v>
      </c>
      <c r="AW4" s="334">
        <f t="shared" si="2"/>
        <v>1995824</v>
      </c>
      <c r="AX4" s="47">
        <f t="shared" si="2"/>
        <v>1960247</v>
      </c>
      <c r="AY4" s="47">
        <f t="shared" si="2"/>
        <v>1787744</v>
      </c>
      <c r="AZ4" s="47">
        <f t="shared" si="2"/>
        <v>1887784</v>
      </c>
      <c r="BA4" s="47">
        <f t="shared" si="2"/>
        <v>1986449</v>
      </c>
      <c r="BB4" s="47">
        <f t="shared" si="2"/>
        <v>2225932</v>
      </c>
      <c r="BC4" s="47">
        <f t="shared" si="2"/>
        <v>2007156</v>
      </c>
      <c r="BD4" s="47">
        <f t="shared" si="2"/>
        <v>1983758</v>
      </c>
      <c r="BE4" s="47">
        <f t="shared" si="2"/>
        <v>1803684</v>
      </c>
      <c r="BF4" s="47">
        <f t="shared" si="2"/>
        <v>2402719</v>
      </c>
      <c r="BG4" s="47">
        <f t="shared" si="2"/>
        <v>70498180</v>
      </c>
      <c r="BH4" s="47">
        <f t="shared" si="2"/>
        <v>4349143</v>
      </c>
      <c r="BI4" s="47">
        <f t="shared" si="2"/>
        <v>5180291</v>
      </c>
      <c r="BJ4" s="47">
        <f t="shared" si="2"/>
        <v>1817783</v>
      </c>
      <c r="BK4" s="47">
        <f t="shared" si="2"/>
        <v>1599230</v>
      </c>
      <c r="BL4" s="47">
        <f t="shared" si="2"/>
        <v>1760071</v>
      </c>
      <c r="BM4" s="47">
        <f t="shared" si="2"/>
        <v>1719540</v>
      </c>
      <c r="BN4" s="47">
        <f t="shared" si="2"/>
        <v>2039637</v>
      </c>
      <c r="BO4" s="47">
        <f t="shared" si="2"/>
        <v>1879084</v>
      </c>
      <c r="BP4" s="47">
        <f t="shared" si="2"/>
        <v>1915420</v>
      </c>
      <c r="BQ4" s="47">
        <f t="shared" si="2"/>
        <v>1777570</v>
      </c>
      <c r="BR4" s="47">
        <f t="shared" si="2"/>
        <v>1641220</v>
      </c>
      <c r="BS4" s="47">
        <f t="shared" si="2"/>
        <v>1097907</v>
      </c>
      <c r="BT4" s="47">
        <f t="shared" si="2"/>
        <v>1471710</v>
      </c>
      <c r="BU4" s="47">
        <f>BU5-BT5</f>
        <v>1374519</v>
      </c>
      <c r="BV4" s="47">
        <v>2321580</v>
      </c>
      <c r="BW4" s="47">
        <f>BW5-BV5</f>
        <v>176420</v>
      </c>
      <c r="BX4" s="47"/>
      <c r="BY4" s="47"/>
      <c r="BZ4" s="47"/>
      <c r="CA4" s="47"/>
      <c r="CB4" s="47"/>
      <c r="CC4" s="47"/>
      <c r="CD4" s="47"/>
      <c r="CE4" s="47"/>
      <c r="CF4" s="47"/>
      <c r="CG4" s="47"/>
    </row>
    <row r="5" spans="1:85" s="21" customFormat="1" ht="12.75" customHeight="1" x14ac:dyDescent="0.25">
      <c r="A5" s="59" t="s">
        <v>1310</v>
      </c>
      <c r="B5" s="80">
        <f>C5-C4</f>
        <v>1810344</v>
      </c>
      <c r="C5" s="80">
        <f>D5-D4</f>
        <v>1969223</v>
      </c>
      <c r="D5" s="80">
        <f>E5-E4</f>
        <v>2097160</v>
      </c>
      <c r="E5" s="80">
        <f>F5-F4</f>
        <v>2261315</v>
      </c>
      <c r="F5" s="81">
        <v>2443758</v>
      </c>
      <c r="G5" s="80">
        <v>2760031</v>
      </c>
      <c r="H5" s="80">
        <v>3098446</v>
      </c>
      <c r="I5" s="72">
        <v>3319749</v>
      </c>
      <c r="J5" s="72">
        <v>3592364</v>
      </c>
      <c r="K5" s="72">
        <v>3877210</v>
      </c>
      <c r="L5" s="72">
        <v>4145365</v>
      </c>
      <c r="M5" s="72">
        <v>4451030</v>
      </c>
      <c r="N5" s="72">
        <v>4688861</v>
      </c>
      <c r="O5" s="80">
        <v>5156949</v>
      </c>
      <c r="P5" s="72">
        <v>5462712</v>
      </c>
      <c r="Q5" s="72">
        <v>6051092</v>
      </c>
      <c r="R5" s="72">
        <v>6403904</v>
      </c>
      <c r="S5" s="72">
        <v>6773944</v>
      </c>
      <c r="T5" s="72">
        <v>7293851</v>
      </c>
      <c r="U5" s="72">
        <v>7674525</v>
      </c>
      <c r="V5" s="72">
        <v>8005416</v>
      </c>
      <c r="W5" s="72">
        <v>8267503</v>
      </c>
      <c r="X5" s="72">
        <v>8667689</v>
      </c>
      <c r="Y5" s="72">
        <v>9145911</v>
      </c>
      <c r="Z5" s="72">
        <v>9465738</v>
      </c>
      <c r="AA5" s="72">
        <v>9833463</v>
      </c>
      <c r="AB5" s="72">
        <v>10262991</v>
      </c>
      <c r="AC5" s="72">
        <v>10633640</v>
      </c>
      <c r="AD5" s="72">
        <v>11302702</v>
      </c>
      <c r="AE5" s="72">
        <v>12203064</v>
      </c>
      <c r="AF5" s="72">
        <v>12796245</v>
      </c>
      <c r="AG5" s="72">
        <v>13203432</v>
      </c>
      <c r="AH5" s="72">
        <v>13512487</v>
      </c>
      <c r="AI5" s="72">
        <v>14208065</v>
      </c>
      <c r="AJ5" s="72">
        <v>17511027</v>
      </c>
      <c r="AK5" s="72">
        <v>20271551</v>
      </c>
      <c r="AL5" s="72">
        <v>23873899</v>
      </c>
      <c r="AM5" s="72">
        <v>28489259</v>
      </c>
      <c r="AN5" s="297">
        <v>28489259</v>
      </c>
      <c r="AO5" s="297">
        <v>28489259</v>
      </c>
      <c r="AP5" s="72">
        <v>38148383</v>
      </c>
      <c r="AQ5" s="286">
        <v>41398998</v>
      </c>
      <c r="AR5" s="72">
        <v>43743754</v>
      </c>
      <c r="AS5" s="72">
        <v>46253239</v>
      </c>
      <c r="AT5" s="72">
        <v>49031462</v>
      </c>
      <c r="AU5" s="72">
        <v>51045150</v>
      </c>
      <c r="AV5" s="72">
        <v>53227555</v>
      </c>
      <c r="AW5" s="72">
        <v>55223379</v>
      </c>
      <c r="AX5" s="72">
        <v>57183626</v>
      </c>
      <c r="AY5" s="72">
        <v>58971370</v>
      </c>
      <c r="AZ5" s="72">
        <v>60859154</v>
      </c>
      <c r="BA5" s="72">
        <v>62845603</v>
      </c>
      <c r="BB5" s="72">
        <v>65071535</v>
      </c>
      <c r="BC5" s="72">
        <v>67078691</v>
      </c>
      <c r="BD5" s="72">
        <v>69062449</v>
      </c>
      <c r="BE5" s="72">
        <v>70866133</v>
      </c>
      <c r="BF5" s="72">
        <v>73268852</v>
      </c>
      <c r="BG5" s="72">
        <v>143767032</v>
      </c>
      <c r="BH5" s="72">
        <v>148116175</v>
      </c>
      <c r="BI5" s="72">
        <v>153296466</v>
      </c>
      <c r="BJ5" s="72">
        <v>155114249</v>
      </c>
      <c r="BK5" s="72">
        <v>156713479</v>
      </c>
      <c r="BL5" s="72">
        <v>158473550</v>
      </c>
      <c r="BM5" s="72">
        <v>160193090</v>
      </c>
      <c r="BN5" s="72">
        <v>162232727</v>
      </c>
      <c r="BO5" s="72">
        <v>164111811</v>
      </c>
      <c r="BP5" s="72">
        <v>166027231</v>
      </c>
      <c r="BQ5" s="72">
        <v>167804801</v>
      </c>
      <c r="BR5" s="72">
        <v>169446021</v>
      </c>
      <c r="BS5" s="72">
        <v>170543928</v>
      </c>
      <c r="BT5" s="72">
        <v>172015638</v>
      </c>
      <c r="BU5" s="72">
        <v>173390157</v>
      </c>
      <c r="BV5" s="72">
        <f>SUM(BU5+BV4)</f>
        <v>175711737</v>
      </c>
      <c r="BW5" s="72">
        <v>175888157</v>
      </c>
      <c r="BX5" s="72"/>
      <c r="BY5" s="72"/>
      <c r="BZ5" s="72"/>
      <c r="CA5" s="72"/>
      <c r="CB5" s="72"/>
      <c r="CC5" s="72"/>
      <c r="CD5" s="72"/>
      <c r="CE5" s="72"/>
      <c r="CF5" s="72"/>
      <c r="CG5" s="72"/>
    </row>
    <row r="6" spans="1:85" s="19" customFormat="1" ht="44.25" customHeight="1" x14ac:dyDescent="0.25">
      <c r="A6" s="37" t="s">
        <v>1307</v>
      </c>
      <c r="B6" s="47"/>
      <c r="C6" s="79"/>
      <c r="D6" s="47"/>
      <c r="E6" s="79"/>
      <c r="F6" s="49">
        <v>7685</v>
      </c>
      <c r="G6" s="79">
        <v>4133</v>
      </c>
      <c r="H6" s="79">
        <f t="shared" ref="H6:L6" si="3">H7-G7</f>
        <v>4772</v>
      </c>
      <c r="I6" s="79">
        <f t="shared" si="3"/>
        <v>6015</v>
      </c>
      <c r="J6" s="79">
        <f t="shared" si="3"/>
        <v>6087</v>
      </c>
      <c r="K6" s="79">
        <f t="shared" si="3"/>
        <v>10923</v>
      </c>
      <c r="L6" s="79">
        <f t="shared" si="3"/>
        <v>4820</v>
      </c>
      <c r="M6" s="79">
        <f t="shared" ref="M6:AL6" si="4">M7-L7</f>
        <v>5293</v>
      </c>
      <c r="N6" s="79">
        <f t="shared" si="4"/>
        <v>13690</v>
      </c>
      <c r="O6" s="79">
        <f t="shared" si="4"/>
        <v>16314</v>
      </c>
      <c r="P6" s="79">
        <f t="shared" si="4"/>
        <v>13413</v>
      </c>
      <c r="Q6" s="79">
        <f t="shared" si="4"/>
        <v>12061</v>
      </c>
      <c r="R6" s="79">
        <f t="shared" si="4"/>
        <v>16563</v>
      </c>
      <c r="S6" s="79">
        <f t="shared" si="4"/>
        <v>13110</v>
      </c>
      <c r="T6" s="79">
        <f t="shared" si="4"/>
        <v>12130</v>
      </c>
      <c r="U6" s="79">
        <f t="shared" si="4"/>
        <v>10418</v>
      </c>
      <c r="V6" s="79">
        <f t="shared" si="4"/>
        <v>10268</v>
      </c>
      <c r="W6" s="79">
        <f t="shared" si="4"/>
        <v>4994</v>
      </c>
      <c r="X6" s="79">
        <f t="shared" si="4"/>
        <v>9927</v>
      </c>
      <c r="Y6" s="79">
        <f t="shared" si="4"/>
        <v>9927</v>
      </c>
      <c r="Z6" s="79">
        <f t="shared" si="4"/>
        <v>11550</v>
      </c>
      <c r="AA6" s="79">
        <f t="shared" si="4"/>
        <v>8191</v>
      </c>
      <c r="AB6" s="79">
        <f t="shared" si="4"/>
        <v>9842</v>
      </c>
      <c r="AC6" s="79">
        <f t="shared" si="4"/>
        <v>7250</v>
      </c>
      <c r="AD6" s="79">
        <f t="shared" si="4"/>
        <v>14394</v>
      </c>
      <c r="AE6" s="79">
        <f t="shared" si="4"/>
        <v>10629</v>
      </c>
      <c r="AF6" s="79">
        <f t="shared" si="4"/>
        <v>5838</v>
      </c>
      <c r="AG6" s="79">
        <f t="shared" si="4"/>
        <v>4727</v>
      </c>
      <c r="AH6" s="79">
        <f t="shared" si="4"/>
        <v>4692</v>
      </c>
      <c r="AI6" s="79">
        <f t="shared" si="4"/>
        <v>6916</v>
      </c>
      <c r="AJ6" s="79">
        <f t="shared" si="4"/>
        <v>29976</v>
      </c>
      <c r="AK6" s="79">
        <f t="shared" si="4"/>
        <v>19064</v>
      </c>
      <c r="AL6" s="79">
        <f t="shared" si="4"/>
        <v>28129</v>
      </c>
      <c r="AM6" s="47">
        <v>28129</v>
      </c>
      <c r="AN6" s="299">
        <v>28129</v>
      </c>
      <c r="AO6" s="299">
        <v>28129</v>
      </c>
      <c r="AP6" s="79">
        <f>AP7-AL7</f>
        <v>266435</v>
      </c>
      <c r="AQ6" s="291">
        <f t="shared" ref="AQ6:BU6" si="5">AQ7-AP7</f>
        <v>44135</v>
      </c>
      <c r="AR6" s="287">
        <f t="shared" si="5"/>
        <v>27754</v>
      </c>
      <c r="AS6" s="287">
        <f t="shared" si="5"/>
        <v>36689</v>
      </c>
      <c r="AT6" s="79">
        <f t="shared" si="5"/>
        <v>104869</v>
      </c>
      <c r="AU6" s="79">
        <f t="shared" si="5"/>
        <v>67709</v>
      </c>
      <c r="AV6" s="79">
        <f t="shared" si="5"/>
        <v>129192</v>
      </c>
      <c r="AW6" s="334">
        <f t="shared" si="5"/>
        <v>52451</v>
      </c>
      <c r="AX6" s="47">
        <f t="shared" si="5"/>
        <v>76015</v>
      </c>
      <c r="AY6" s="47">
        <f t="shared" si="5"/>
        <v>60375</v>
      </c>
      <c r="AZ6" s="47">
        <f t="shared" si="5"/>
        <v>53709</v>
      </c>
      <c r="BA6" s="47">
        <f t="shared" si="5"/>
        <v>48291</v>
      </c>
      <c r="BB6" s="47">
        <f t="shared" si="5"/>
        <v>179185</v>
      </c>
      <c r="BC6" s="47">
        <f t="shared" si="5"/>
        <v>38299</v>
      </c>
      <c r="BD6" s="47">
        <f t="shared" si="5"/>
        <v>49836</v>
      </c>
      <c r="BE6" s="47">
        <f t="shared" si="5"/>
        <v>47560</v>
      </c>
      <c r="BF6" s="47">
        <f t="shared" si="5"/>
        <v>58216</v>
      </c>
      <c r="BG6" s="47">
        <f t="shared" si="5"/>
        <v>51340</v>
      </c>
      <c r="BH6" s="47">
        <f t="shared" si="5"/>
        <v>66709</v>
      </c>
      <c r="BI6" s="47">
        <f t="shared" si="5"/>
        <v>69628</v>
      </c>
      <c r="BJ6" s="47">
        <f t="shared" si="5"/>
        <v>65725</v>
      </c>
      <c r="BK6" s="47">
        <f t="shared" si="5"/>
        <v>43716</v>
      </c>
      <c r="BL6" s="47">
        <f t="shared" si="5"/>
        <v>76209</v>
      </c>
      <c r="BM6" s="47">
        <f t="shared" si="5"/>
        <v>45703</v>
      </c>
      <c r="BN6" s="47">
        <f t="shared" si="5"/>
        <v>91232</v>
      </c>
      <c r="BO6" s="47">
        <f t="shared" si="5"/>
        <v>81880</v>
      </c>
      <c r="BP6" s="47">
        <f t="shared" si="5"/>
        <v>49836</v>
      </c>
      <c r="BQ6" s="47">
        <f t="shared" si="5"/>
        <v>32975</v>
      </c>
      <c r="BR6" s="47">
        <f t="shared" si="5"/>
        <v>53130</v>
      </c>
      <c r="BS6" s="47">
        <f t="shared" si="5"/>
        <v>27195</v>
      </c>
      <c r="BT6" s="47">
        <f t="shared" si="5"/>
        <v>35164</v>
      </c>
      <c r="BU6" s="47">
        <f t="shared" si="5"/>
        <v>41494</v>
      </c>
      <c r="BV6" s="47">
        <v>86713</v>
      </c>
      <c r="BW6" s="47">
        <f>BW7-BV7</f>
        <v>18548</v>
      </c>
      <c r="BX6" s="47"/>
      <c r="BY6" s="47"/>
      <c r="BZ6" s="47"/>
      <c r="CA6" s="47"/>
      <c r="CB6" s="47"/>
      <c r="CC6" s="47"/>
      <c r="CD6" s="47"/>
      <c r="CE6" s="47"/>
      <c r="CF6" s="47"/>
      <c r="CG6" s="47"/>
    </row>
    <row r="7" spans="1:85" s="21" customFormat="1" ht="12.75" customHeight="1" x14ac:dyDescent="0.25">
      <c r="A7" s="59" t="s">
        <v>1309</v>
      </c>
      <c r="B7" s="72"/>
      <c r="C7" s="80"/>
      <c r="D7" s="72"/>
      <c r="E7" s="80"/>
      <c r="F7" s="81">
        <v>12457</v>
      </c>
      <c r="G7" s="80">
        <v>16590</v>
      </c>
      <c r="H7" s="80">
        <v>21362</v>
      </c>
      <c r="I7" s="72">
        <v>27377</v>
      </c>
      <c r="J7" s="72">
        <v>33464</v>
      </c>
      <c r="K7" s="72">
        <v>44387</v>
      </c>
      <c r="L7" s="72">
        <v>49207</v>
      </c>
      <c r="M7" s="72">
        <v>54500</v>
      </c>
      <c r="N7" s="72">
        <v>68190</v>
      </c>
      <c r="O7" s="80">
        <v>84504</v>
      </c>
      <c r="P7" s="72">
        <v>97917</v>
      </c>
      <c r="Q7" s="72">
        <v>109978</v>
      </c>
      <c r="R7" s="72">
        <v>126541</v>
      </c>
      <c r="S7" s="72">
        <v>139651</v>
      </c>
      <c r="T7" s="72">
        <v>151781</v>
      </c>
      <c r="U7" s="72">
        <v>162199</v>
      </c>
      <c r="V7" s="72">
        <v>172467</v>
      </c>
      <c r="W7" s="72">
        <v>177461</v>
      </c>
      <c r="X7" s="72">
        <v>187388</v>
      </c>
      <c r="Y7" s="72">
        <v>197315</v>
      </c>
      <c r="Z7" s="72">
        <v>208865</v>
      </c>
      <c r="AA7" s="72">
        <v>217056</v>
      </c>
      <c r="AB7" s="72">
        <v>226898</v>
      </c>
      <c r="AC7" s="72">
        <v>234148</v>
      </c>
      <c r="AD7" s="72">
        <v>248542</v>
      </c>
      <c r="AE7" s="72">
        <v>259171</v>
      </c>
      <c r="AF7" s="72">
        <v>265009</v>
      </c>
      <c r="AG7" s="72">
        <v>269736</v>
      </c>
      <c r="AH7" s="72">
        <v>274428</v>
      </c>
      <c r="AI7" s="72">
        <v>281344</v>
      </c>
      <c r="AJ7" s="72">
        <v>311320</v>
      </c>
      <c r="AK7" s="72">
        <v>330384</v>
      </c>
      <c r="AL7" s="72">
        <v>358513</v>
      </c>
      <c r="AM7" s="72">
        <v>358513</v>
      </c>
      <c r="AN7" s="297">
        <v>358513</v>
      </c>
      <c r="AO7" s="297">
        <v>358513</v>
      </c>
      <c r="AP7" s="72">
        <v>624948</v>
      </c>
      <c r="AQ7" s="286">
        <v>669083</v>
      </c>
      <c r="AR7" s="72">
        <v>696837</v>
      </c>
      <c r="AS7" s="72">
        <v>733526</v>
      </c>
      <c r="AT7" s="72">
        <v>838395</v>
      </c>
      <c r="AU7" s="72">
        <v>906104</v>
      </c>
      <c r="AV7" s="72">
        <v>1035296</v>
      </c>
      <c r="AW7" s="72">
        <v>1087747</v>
      </c>
      <c r="AX7" s="72">
        <v>1163762</v>
      </c>
      <c r="AY7" s="72">
        <v>1224137</v>
      </c>
      <c r="AZ7" s="72">
        <v>1277846</v>
      </c>
      <c r="BA7" s="72">
        <v>1326137</v>
      </c>
      <c r="BB7" s="72">
        <v>1505322</v>
      </c>
      <c r="BC7" s="72">
        <v>1543621</v>
      </c>
      <c r="BD7" s="72">
        <v>1593457</v>
      </c>
      <c r="BE7" s="72">
        <v>1641017</v>
      </c>
      <c r="BF7" s="72">
        <v>1699233</v>
      </c>
      <c r="BG7" s="72">
        <v>1750573</v>
      </c>
      <c r="BH7" s="72">
        <v>1817282</v>
      </c>
      <c r="BI7" s="72">
        <v>1886910</v>
      </c>
      <c r="BJ7" s="72">
        <v>1952635</v>
      </c>
      <c r="BK7" s="72">
        <v>1996351</v>
      </c>
      <c r="BL7" s="72">
        <v>2072560</v>
      </c>
      <c r="BM7" s="72">
        <v>2118263</v>
      </c>
      <c r="BN7" s="72">
        <v>2209495</v>
      </c>
      <c r="BO7" s="72">
        <v>2291375</v>
      </c>
      <c r="BP7" s="72">
        <v>2341211</v>
      </c>
      <c r="BQ7" s="72">
        <v>2374186</v>
      </c>
      <c r="BR7" s="72">
        <v>2427316</v>
      </c>
      <c r="BS7" s="72">
        <v>2454511</v>
      </c>
      <c r="BT7" s="72">
        <v>2489675</v>
      </c>
      <c r="BU7" s="72">
        <v>2531169</v>
      </c>
      <c r="BV7" s="72">
        <f>SUM(BU7+BV6)</f>
        <v>2617882</v>
      </c>
      <c r="BW7" s="72">
        <v>2636430</v>
      </c>
      <c r="BX7" s="72"/>
      <c r="BY7" s="72"/>
      <c r="BZ7" s="72"/>
      <c r="CA7" s="72"/>
      <c r="CB7" s="72"/>
      <c r="CC7" s="72"/>
      <c r="CD7" s="72"/>
      <c r="CE7" s="72"/>
      <c r="CF7" s="72"/>
      <c r="CG7" s="72"/>
    </row>
    <row r="8" spans="1:85" s="34" customFormat="1" ht="14.25" customHeight="1" x14ac:dyDescent="0.25">
      <c r="A8" s="59" t="s">
        <v>1374</v>
      </c>
      <c r="B8" s="72">
        <f>SUM(B5,B7)</f>
        <v>1810344</v>
      </c>
      <c r="C8" s="72">
        <f t="shared" ref="C8:AO8" si="6">SUM(C5,C7)</f>
        <v>1969223</v>
      </c>
      <c r="D8" s="72">
        <f t="shared" si="6"/>
        <v>2097160</v>
      </c>
      <c r="E8" s="72">
        <f t="shared" si="6"/>
        <v>2261315</v>
      </c>
      <c r="F8" s="72">
        <f t="shared" si="6"/>
        <v>2456215</v>
      </c>
      <c r="G8" s="72">
        <f t="shared" si="6"/>
        <v>2776621</v>
      </c>
      <c r="H8" s="72">
        <f t="shared" si="6"/>
        <v>3119808</v>
      </c>
      <c r="I8" s="72">
        <f t="shared" si="6"/>
        <v>3347126</v>
      </c>
      <c r="J8" s="72">
        <f t="shared" si="6"/>
        <v>3625828</v>
      </c>
      <c r="K8" s="72">
        <f t="shared" si="6"/>
        <v>3921597</v>
      </c>
      <c r="L8" s="72">
        <f t="shared" si="6"/>
        <v>4194572</v>
      </c>
      <c r="M8" s="72">
        <f t="shared" si="6"/>
        <v>4505530</v>
      </c>
      <c r="N8" s="72">
        <f t="shared" si="6"/>
        <v>4757051</v>
      </c>
      <c r="O8" s="72">
        <f t="shared" si="6"/>
        <v>5241453</v>
      </c>
      <c r="P8" s="72">
        <f t="shared" si="6"/>
        <v>5560629</v>
      </c>
      <c r="Q8" s="72">
        <f t="shared" si="6"/>
        <v>6161070</v>
      </c>
      <c r="R8" s="72">
        <f t="shared" si="6"/>
        <v>6530445</v>
      </c>
      <c r="S8" s="72">
        <f t="shared" si="6"/>
        <v>6913595</v>
      </c>
      <c r="T8" s="72">
        <f t="shared" si="6"/>
        <v>7445632</v>
      </c>
      <c r="U8" s="72">
        <f t="shared" si="6"/>
        <v>7836724</v>
      </c>
      <c r="V8" s="72">
        <f t="shared" si="6"/>
        <v>8177883</v>
      </c>
      <c r="W8" s="72">
        <f t="shared" si="6"/>
        <v>8444964</v>
      </c>
      <c r="X8" s="72">
        <f t="shared" si="6"/>
        <v>8855077</v>
      </c>
      <c r="Y8" s="72">
        <f t="shared" si="6"/>
        <v>9343226</v>
      </c>
      <c r="Z8" s="72">
        <f t="shared" si="6"/>
        <v>9674603</v>
      </c>
      <c r="AA8" s="72">
        <f t="shared" si="6"/>
        <v>10050519</v>
      </c>
      <c r="AB8" s="72">
        <f t="shared" si="6"/>
        <v>10489889</v>
      </c>
      <c r="AC8" s="72">
        <f t="shared" si="6"/>
        <v>10867788</v>
      </c>
      <c r="AD8" s="72">
        <f t="shared" si="6"/>
        <v>11551244</v>
      </c>
      <c r="AE8" s="72">
        <f t="shared" si="6"/>
        <v>12462235</v>
      </c>
      <c r="AF8" s="72">
        <f t="shared" si="6"/>
        <v>13061254</v>
      </c>
      <c r="AG8" s="72">
        <f t="shared" si="6"/>
        <v>13473168</v>
      </c>
      <c r="AH8" s="72">
        <f t="shared" si="6"/>
        <v>13786915</v>
      </c>
      <c r="AI8" s="72">
        <f t="shared" si="6"/>
        <v>14489409</v>
      </c>
      <c r="AJ8" s="72">
        <f t="shared" si="6"/>
        <v>17822347</v>
      </c>
      <c r="AK8" s="72">
        <f t="shared" si="6"/>
        <v>20601935</v>
      </c>
      <c r="AL8" s="72">
        <f t="shared" si="6"/>
        <v>24232412</v>
      </c>
      <c r="AM8" s="72">
        <f t="shared" si="6"/>
        <v>28847772</v>
      </c>
      <c r="AN8" s="297">
        <f t="shared" si="6"/>
        <v>28847772</v>
      </c>
      <c r="AO8" s="297">
        <f t="shared" si="6"/>
        <v>28847772</v>
      </c>
      <c r="AP8" s="72">
        <f>SUM(AP5:AP7)</f>
        <v>39039766</v>
      </c>
      <c r="AQ8" s="72">
        <f>SUM(AQ5:AQ7)</f>
        <v>42112216</v>
      </c>
      <c r="AR8" s="72">
        <f t="shared" ref="AR8:BT8" si="7">SUM(AR5,AR7)</f>
        <v>44440591</v>
      </c>
      <c r="AS8" s="72">
        <f t="shared" si="7"/>
        <v>46986765</v>
      </c>
      <c r="AT8" s="72">
        <f t="shared" si="7"/>
        <v>49869857</v>
      </c>
      <c r="AU8" s="72">
        <f t="shared" si="7"/>
        <v>51951254</v>
      </c>
      <c r="AV8" s="72">
        <f t="shared" si="7"/>
        <v>54262851</v>
      </c>
      <c r="AW8" s="72">
        <f t="shared" si="7"/>
        <v>56311126</v>
      </c>
      <c r="AX8" s="72">
        <f t="shared" si="7"/>
        <v>58347388</v>
      </c>
      <c r="AY8" s="72">
        <f t="shared" si="7"/>
        <v>60195507</v>
      </c>
      <c r="AZ8" s="72">
        <f t="shared" si="7"/>
        <v>62137000</v>
      </c>
      <c r="BA8" s="72">
        <f t="shared" si="7"/>
        <v>64171740</v>
      </c>
      <c r="BB8" s="72">
        <f t="shared" si="7"/>
        <v>66576857</v>
      </c>
      <c r="BC8" s="72">
        <f t="shared" si="7"/>
        <v>68622312</v>
      </c>
      <c r="BD8" s="72">
        <f t="shared" si="7"/>
        <v>70655906</v>
      </c>
      <c r="BE8" s="72">
        <f t="shared" si="7"/>
        <v>72507150</v>
      </c>
      <c r="BF8" s="72">
        <f t="shared" si="7"/>
        <v>74968085</v>
      </c>
      <c r="BG8" s="72">
        <f t="shared" si="7"/>
        <v>145517605</v>
      </c>
      <c r="BH8" s="72">
        <f t="shared" si="7"/>
        <v>149933457</v>
      </c>
      <c r="BI8" s="72">
        <f t="shared" si="7"/>
        <v>155183376</v>
      </c>
      <c r="BJ8" s="72">
        <f t="shared" si="7"/>
        <v>157066884</v>
      </c>
      <c r="BK8" s="72">
        <f t="shared" si="7"/>
        <v>158709830</v>
      </c>
      <c r="BL8" s="72">
        <f t="shared" si="7"/>
        <v>160546110</v>
      </c>
      <c r="BM8" s="72">
        <f t="shared" si="7"/>
        <v>162311353</v>
      </c>
      <c r="BN8" s="72">
        <f t="shared" si="7"/>
        <v>164442222</v>
      </c>
      <c r="BO8" s="72">
        <f t="shared" si="7"/>
        <v>166403186</v>
      </c>
      <c r="BP8" s="72">
        <f t="shared" si="7"/>
        <v>168368442</v>
      </c>
      <c r="BQ8" s="72">
        <f t="shared" si="7"/>
        <v>170178987</v>
      </c>
      <c r="BR8" s="72">
        <f t="shared" si="7"/>
        <v>171873337</v>
      </c>
      <c r="BS8" s="72">
        <f t="shared" si="7"/>
        <v>172998439</v>
      </c>
      <c r="BT8" s="72">
        <f t="shared" si="7"/>
        <v>174505313</v>
      </c>
      <c r="BU8" s="72">
        <f>SUM(BU5,BU7)</f>
        <v>175921326</v>
      </c>
      <c r="BV8" s="72">
        <f>SUM(BV7+BV5)</f>
        <v>178329619</v>
      </c>
      <c r="BW8" s="72">
        <f>SUM(BW7+BW5)</f>
        <v>178524587</v>
      </c>
      <c r="BX8" s="72"/>
      <c r="BY8" s="72"/>
      <c r="BZ8" s="72"/>
      <c r="CA8" s="72"/>
      <c r="CB8" s="72"/>
      <c r="CC8" s="72"/>
      <c r="CD8" s="72"/>
      <c r="CE8" s="72"/>
      <c r="CF8" s="72"/>
      <c r="CG8" s="72"/>
    </row>
    <row r="9" spans="1:85" s="34" customFormat="1" ht="12.75" customHeight="1" x14ac:dyDescent="0.25">
      <c r="P9" s="20"/>
      <c r="T9" s="108"/>
      <c r="U9" s="108"/>
      <c r="V9" s="108"/>
      <c r="W9" s="108"/>
      <c r="X9" s="108"/>
      <c r="Y9" s="108"/>
      <c r="Z9" s="108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</row>
    <row r="10" spans="1:85" s="34" customFormat="1" ht="21.75" customHeight="1" thickBot="1" x14ac:dyDescent="0.35">
      <c r="A10" s="67" t="s">
        <v>1338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82"/>
      <c r="Q10" s="67"/>
      <c r="R10" s="67"/>
      <c r="S10" s="67"/>
      <c r="T10" s="112"/>
      <c r="U10" s="112"/>
      <c r="V10" s="112"/>
      <c r="W10" s="112"/>
      <c r="X10" s="112"/>
      <c r="Y10" s="112"/>
      <c r="Z10" s="140"/>
      <c r="AA10" s="140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</row>
    <row r="11" spans="1:85" ht="15" customHeight="1" thickTop="1" x14ac:dyDescent="0.25">
      <c r="A11" s="30"/>
      <c r="B11" s="51" t="s">
        <v>1325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1" t="s">
        <v>1326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54" t="s">
        <v>1245</v>
      </c>
      <c r="AA11" s="55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7" t="s">
        <v>1137</v>
      </c>
      <c r="AM11" s="308"/>
      <c r="AN11" s="308" t="s">
        <v>1172</v>
      </c>
      <c r="AO11" s="308"/>
      <c r="AP11" s="308"/>
      <c r="AQ11" s="308"/>
      <c r="AR11" s="308"/>
      <c r="AS11" s="308"/>
      <c r="AT11" s="308"/>
      <c r="AU11" s="308"/>
      <c r="AV11" s="308"/>
      <c r="AW11" s="308"/>
      <c r="AX11" s="347" t="s">
        <v>1189</v>
      </c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05" t="s">
        <v>620</v>
      </c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7" t="s">
        <v>196</v>
      </c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</row>
    <row r="12" spans="1:85" s="21" customFormat="1" ht="12.75" customHeight="1" x14ac:dyDescent="0.25">
      <c r="A12" s="34"/>
      <c r="B12" s="41" t="s">
        <v>1203</v>
      </c>
      <c r="C12" s="41" t="s">
        <v>1453</v>
      </c>
      <c r="D12" s="41" t="s">
        <v>1452</v>
      </c>
      <c r="E12" s="41" t="s">
        <v>1451</v>
      </c>
      <c r="F12" s="41" t="s">
        <v>1450</v>
      </c>
      <c r="G12" s="41" t="s">
        <v>1448</v>
      </c>
      <c r="H12" s="41" t="s">
        <v>1199</v>
      </c>
      <c r="I12" s="41" t="s">
        <v>1343</v>
      </c>
      <c r="J12" s="41" t="s">
        <v>1347</v>
      </c>
      <c r="K12" s="41" t="s">
        <v>1346</v>
      </c>
      <c r="L12" s="41" t="s">
        <v>1345</v>
      </c>
      <c r="M12" s="70" t="s">
        <v>1460</v>
      </c>
      <c r="N12" s="73" t="s">
        <v>1203</v>
      </c>
      <c r="O12" s="73" t="s">
        <v>1453</v>
      </c>
      <c r="P12" s="73" t="s">
        <v>1452</v>
      </c>
      <c r="Q12" s="73" t="s">
        <v>1451</v>
      </c>
      <c r="R12" s="73" t="s">
        <v>1450</v>
      </c>
      <c r="S12" s="73" t="s">
        <v>1448</v>
      </c>
      <c r="T12" s="73" t="s">
        <v>1199</v>
      </c>
      <c r="U12" s="73" t="s">
        <v>1343</v>
      </c>
      <c r="V12" s="73" t="s">
        <v>1347</v>
      </c>
      <c r="W12" s="73" t="s">
        <v>1346</v>
      </c>
      <c r="X12" s="73" t="s">
        <v>1345</v>
      </c>
      <c r="Y12" s="73" t="s">
        <v>1460</v>
      </c>
      <c r="Z12" s="141" t="s">
        <v>1203</v>
      </c>
      <c r="AA12" s="141" t="s">
        <v>1453</v>
      </c>
      <c r="AB12" s="310" t="s">
        <v>1452</v>
      </c>
      <c r="AC12" s="310" t="s">
        <v>1451</v>
      </c>
      <c r="AD12" s="310" t="s">
        <v>1450</v>
      </c>
      <c r="AE12" s="310" t="s">
        <v>1448</v>
      </c>
      <c r="AF12" s="310" t="s">
        <v>1199</v>
      </c>
      <c r="AG12" s="310" t="s">
        <v>1343</v>
      </c>
      <c r="AH12" s="310" t="s">
        <v>1347</v>
      </c>
      <c r="AI12" s="310" t="s">
        <v>1346</v>
      </c>
      <c r="AJ12" s="310" t="s">
        <v>1345</v>
      </c>
      <c r="AK12" s="310" t="s">
        <v>1460</v>
      </c>
      <c r="AL12" s="311" t="s">
        <v>1203</v>
      </c>
      <c r="AM12" s="311" t="s">
        <v>1453</v>
      </c>
      <c r="AN12" s="312" t="s">
        <v>1169</v>
      </c>
      <c r="AO12" s="312" t="s">
        <v>1170</v>
      </c>
      <c r="AP12" s="311" t="s">
        <v>1450</v>
      </c>
      <c r="AQ12" s="311" t="s">
        <v>1448</v>
      </c>
      <c r="AR12" s="311" t="s">
        <v>1199</v>
      </c>
      <c r="AS12" s="311" t="s">
        <v>1343</v>
      </c>
      <c r="AT12" s="311" t="s">
        <v>1347</v>
      </c>
      <c r="AU12" s="311" t="s">
        <v>1346</v>
      </c>
      <c r="AV12" s="311" t="s">
        <v>1345</v>
      </c>
      <c r="AW12" s="311" t="s">
        <v>1460</v>
      </c>
      <c r="AX12" s="333" t="s">
        <v>1203</v>
      </c>
      <c r="AY12" s="333" t="s">
        <v>1453</v>
      </c>
      <c r="AZ12" s="333" t="s">
        <v>1452</v>
      </c>
      <c r="BA12" s="333" t="s">
        <v>1451</v>
      </c>
      <c r="BB12" s="333" t="s">
        <v>1450</v>
      </c>
      <c r="BC12" s="333" t="s">
        <v>1448</v>
      </c>
      <c r="BD12" s="333" t="s">
        <v>1199</v>
      </c>
      <c r="BE12" s="333" t="s">
        <v>1343</v>
      </c>
      <c r="BF12" s="333" t="s">
        <v>1347</v>
      </c>
      <c r="BG12" s="333" t="s">
        <v>1346</v>
      </c>
      <c r="BH12" s="333" t="s">
        <v>1345</v>
      </c>
      <c r="BI12" s="333" t="s">
        <v>1460</v>
      </c>
      <c r="BJ12" s="310" t="s">
        <v>1203</v>
      </c>
      <c r="BK12" s="310" t="s">
        <v>1453</v>
      </c>
      <c r="BL12" s="310" t="s">
        <v>1452</v>
      </c>
      <c r="BM12" s="310" t="s">
        <v>1451</v>
      </c>
      <c r="BN12" s="310" t="s">
        <v>1450</v>
      </c>
      <c r="BO12" s="310" t="s">
        <v>1448</v>
      </c>
      <c r="BP12" s="310" t="s">
        <v>1199</v>
      </c>
      <c r="BQ12" s="310" t="s">
        <v>1343</v>
      </c>
      <c r="BR12" s="310" t="s">
        <v>1347</v>
      </c>
      <c r="BS12" s="310" t="s">
        <v>1346</v>
      </c>
      <c r="BT12" s="310" t="s">
        <v>1345</v>
      </c>
      <c r="BU12" s="310" t="s">
        <v>1460</v>
      </c>
      <c r="BV12" s="766" t="s">
        <v>1203</v>
      </c>
      <c r="BW12" s="766" t="s">
        <v>1453</v>
      </c>
      <c r="BX12" s="766" t="s">
        <v>1452</v>
      </c>
      <c r="BY12" s="766" t="s">
        <v>1451</v>
      </c>
      <c r="BZ12" s="766" t="s">
        <v>1450</v>
      </c>
      <c r="CA12" s="766" t="s">
        <v>1448</v>
      </c>
      <c r="CB12" s="766" t="s">
        <v>1199</v>
      </c>
      <c r="CC12" s="766" t="s">
        <v>1343</v>
      </c>
      <c r="CD12" s="766" t="s">
        <v>1347</v>
      </c>
      <c r="CE12" s="766" t="s">
        <v>1346</v>
      </c>
      <c r="CF12" s="766" t="s">
        <v>1345</v>
      </c>
      <c r="CG12" s="766" t="s">
        <v>1460</v>
      </c>
    </row>
    <row r="13" spans="1:85" s="21" customFormat="1" ht="14.25" customHeight="1" x14ac:dyDescent="0.25">
      <c r="A13" s="83" t="s">
        <v>1352</v>
      </c>
      <c r="B13" s="79">
        <v>2496</v>
      </c>
      <c r="C13" s="79">
        <v>2564</v>
      </c>
      <c r="D13" s="79">
        <v>2661</v>
      </c>
      <c r="E13" s="79">
        <v>2779</v>
      </c>
      <c r="F13" s="79">
        <v>2863</v>
      </c>
      <c r="G13" s="79">
        <v>3037</v>
      </c>
      <c r="H13" s="79">
        <v>3263</v>
      </c>
      <c r="I13" s="47">
        <v>3362</v>
      </c>
      <c r="J13" s="47">
        <v>3460</v>
      </c>
      <c r="K13" s="47">
        <v>3547</v>
      </c>
      <c r="L13" s="37">
        <v>3651</v>
      </c>
      <c r="M13" s="37">
        <v>3763</v>
      </c>
      <c r="N13" s="37">
        <v>3841</v>
      </c>
      <c r="O13" s="79">
        <v>3952</v>
      </c>
      <c r="P13" s="37">
        <v>4033</v>
      </c>
      <c r="Q13" s="37">
        <v>4181</v>
      </c>
      <c r="R13" s="37">
        <v>4283</v>
      </c>
      <c r="S13" s="37">
        <v>4380</v>
      </c>
      <c r="T13" s="37">
        <v>4510</v>
      </c>
      <c r="U13" s="37">
        <v>4579</v>
      </c>
      <c r="V13" s="37">
        <v>4644</v>
      </c>
      <c r="W13" s="37">
        <v>4714</v>
      </c>
      <c r="X13" s="37">
        <v>4805</v>
      </c>
      <c r="Y13" s="37">
        <v>4885</v>
      </c>
      <c r="Z13" s="37">
        <v>4955</v>
      </c>
      <c r="AA13" s="37">
        <v>5017</v>
      </c>
      <c r="AB13" s="47">
        <v>5107</v>
      </c>
      <c r="AC13" s="47">
        <v>5254</v>
      </c>
      <c r="AD13" s="47">
        <v>5398</v>
      </c>
      <c r="AE13" s="47">
        <v>5568</v>
      </c>
      <c r="AF13" s="47">
        <v>5657</v>
      </c>
      <c r="AG13" s="47">
        <v>5737</v>
      </c>
      <c r="AH13" s="47">
        <v>5859</v>
      </c>
      <c r="AI13" s="47">
        <v>6036</v>
      </c>
      <c r="AJ13" s="47">
        <v>6152</v>
      </c>
      <c r="AK13" s="47">
        <v>6219</v>
      </c>
      <c r="AL13" s="47">
        <v>6347</v>
      </c>
      <c r="AM13" s="47">
        <v>6523</v>
      </c>
      <c r="AN13" s="296">
        <v>6523</v>
      </c>
      <c r="AO13" s="296">
        <v>6523</v>
      </c>
      <c r="AP13" s="47">
        <v>6944</v>
      </c>
      <c r="AQ13" s="47">
        <v>7088</v>
      </c>
      <c r="AR13" s="47">
        <v>7237</v>
      </c>
      <c r="AS13" s="47">
        <v>7382</v>
      </c>
      <c r="AT13" s="47">
        <v>7502</v>
      </c>
      <c r="AU13" s="47">
        <v>7621</v>
      </c>
      <c r="AV13" s="47">
        <v>7771</v>
      </c>
      <c r="AW13" s="47">
        <v>7861</v>
      </c>
      <c r="AX13" s="47">
        <v>7970</v>
      </c>
      <c r="AY13" s="47">
        <v>8071</v>
      </c>
      <c r="AZ13" s="47">
        <v>8184</v>
      </c>
      <c r="BA13" s="342">
        <v>8298</v>
      </c>
      <c r="BB13" s="47">
        <v>8396</v>
      </c>
      <c r="BC13" s="47">
        <v>8521</v>
      </c>
      <c r="BD13" s="47">
        <v>8643</v>
      </c>
      <c r="BE13" s="47">
        <v>8740</v>
      </c>
      <c r="BF13" s="47">
        <v>8849</v>
      </c>
      <c r="BG13" s="47">
        <v>10124</v>
      </c>
      <c r="BH13" s="47">
        <v>10270</v>
      </c>
      <c r="BI13" s="47">
        <v>10403</v>
      </c>
      <c r="BJ13" s="47">
        <v>10536</v>
      </c>
      <c r="BK13" s="47">
        <v>10632</v>
      </c>
      <c r="BL13" s="47">
        <v>10713</v>
      </c>
      <c r="BM13" s="342">
        <v>10798</v>
      </c>
      <c r="BN13" s="47">
        <v>10895</v>
      </c>
      <c r="BO13" s="47">
        <v>10991</v>
      </c>
      <c r="BP13" s="47">
        <v>11068</v>
      </c>
      <c r="BQ13" s="47">
        <v>11141</v>
      </c>
      <c r="BR13" s="47">
        <v>11209</v>
      </c>
      <c r="BS13" s="47">
        <v>11272</v>
      </c>
      <c r="BT13" s="47">
        <v>11349</v>
      </c>
      <c r="BU13" s="47">
        <v>11393</v>
      </c>
      <c r="BV13" s="47">
        <v>11439</v>
      </c>
      <c r="BW13" s="47">
        <v>11486</v>
      </c>
      <c r="BX13" s="47"/>
      <c r="BY13" s="342"/>
      <c r="BZ13" s="47"/>
      <c r="CA13" s="47"/>
      <c r="CB13" s="47"/>
      <c r="CC13" s="47"/>
      <c r="CD13" s="47"/>
      <c r="CE13" s="47"/>
      <c r="CF13" s="47"/>
      <c r="CG13" s="47"/>
    </row>
    <row r="14" spans="1:85" s="34" customFormat="1" ht="16.5" customHeight="1" x14ac:dyDescent="0.25">
      <c r="A14" s="83" t="s">
        <v>1307</v>
      </c>
      <c r="B14" s="47"/>
      <c r="C14" s="79">
        <v>1</v>
      </c>
      <c r="D14" s="79">
        <v>2</v>
      </c>
      <c r="E14" s="79">
        <v>3</v>
      </c>
      <c r="F14" s="79">
        <v>5</v>
      </c>
      <c r="G14" s="79">
        <v>9</v>
      </c>
      <c r="H14" s="79">
        <v>11</v>
      </c>
      <c r="I14" s="37">
        <v>11</v>
      </c>
      <c r="J14" s="37">
        <v>11</v>
      </c>
      <c r="K14" s="37">
        <v>12</v>
      </c>
      <c r="L14" s="37">
        <v>13</v>
      </c>
      <c r="M14" s="37">
        <v>14</v>
      </c>
      <c r="N14" s="37">
        <v>17</v>
      </c>
      <c r="O14" s="79">
        <v>18</v>
      </c>
      <c r="P14" s="37">
        <v>19</v>
      </c>
      <c r="Q14" s="37">
        <v>20</v>
      </c>
      <c r="R14" s="37">
        <v>20</v>
      </c>
      <c r="S14" s="37">
        <v>21</v>
      </c>
      <c r="T14" s="37">
        <v>22</v>
      </c>
      <c r="U14" s="37">
        <v>22</v>
      </c>
      <c r="V14" s="37">
        <v>25</v>
      </c>
      <c r="W14" s="37">
        <v>28</v>
      </c>
      <c r="X14" s="37">
        <v>30</v>
      </c>
      <c r="Y14" s="37">
        <v>29</v>
      </c>
      <c r="Z14" s="37">
        <v>32</v>
      </c>
      <c r="AA14" s="37">
        <v>32</v>
      </c>
      <c r="AB14" s="47">
        <v>34</v>
      </c>
      <c r="AC14" s="47">
        <v>35</v>
      </c>
      <c r="AD14" s="47">
        <v>33</v>
      </c>
      <c r="AE14" s="47">
        <v>33</v>
      </c>
      <c r="AF14" s="47">
        <v>35</v>
      </c>
      <c r="AG14" s="47">
        <v>38</v>
      </c>
      <c r="AH14" s="47">
        <v>38</v>
      </c>
      <c r="AI14" s="47">
        <v>41</v>
      </c>
      <c r="AJ14" s="47">
        <v>42</v>
      </c>
      <c r="AK14" s="47">
        <v>43</v>
      </c>
      <c r="AL14" s="47">
        <v>43</v>
      </c>
      <c r="AM14" s="47">
        <v>46</v>
      </c>
      <c r="AN14" s="296">
        <v>46</v>
      </c>
      <c r="AO14" s="296">
        <v>46</v>
      </c>
      <c r="AP14" s="47">
        <v>59</v>
      </c>
      <c r="AQ14" s="47">
        <v>61</v>
      </c>
      <c r="AR14" s="47">
        <v>63</v>
      </c>
      <c r="AS14" s="47">
        <v>67</v>
      </c>
      <c r="AT14" s="47">
        <v>74</v>
      </c>
      <c r="AU14" s="47">
        <v>77</v>
      </c>
      <c r="AV14" s="47">
        <v>80</v>
      </c>
      <c r="AW14" s="47">
        <v>85</v>
      </c>
      <c r="AX14" s="47">
        <v>86</v>
      </c>
      <c r="AY14" s="47">
        <v>92</v>
      </c>
      <c r="AZ14" s="342">
        <v>99</v>
      </c>
      <c r="BA14" s="342">
        <v>106</v>
      </c>
      <c r="BB14" s="47">
        <v>109</v>
      </c>
      <c r="BC14" s="47">
        <v>114</v>
      </c>
      <c r="BD14" s="47">
        <v>120</v>
      </c>
      <c r="BE14" s="47">
        <v>125</v>
      </c>
      <c r="BF14" s="47">
        <v>132</v>
      </c>
      <c r="BG14" s="47">
        <v>173</v>
      </c>
      <c r="BH14" s="47">
        <v>175</v>
      </c>
      <c r="BI14" s="47">
        <v>180</v>
      </c>
      <c r="BJ14" s="47">
        <v>188</v>
      </c>
      <c r="BK14" s="47">
        <v>191</v>
      </c>
      <c r="BL14" s="342">
        <v>193</v>
      </c>
      <c r="BM14" s="342">
        <v>194</v>
      </c>
      <c r="BN14" s="47">
        <v>202</v>
      </c>
      <c r="BO14" s="47">
        <v>214</v>
      </c>
      <c r="BP14" s="47">
        <v>219</v>
      </c>
      <c r="BQ14" s="47">
        <v>223</v>
      </c>
      <c r="BR14" s="47">
        <v>230</v>
      </c>
      <c r="BS14" s="47">
        <v>235</v>
      </c>
      <c r="BT14" s="47">
        <v>240</v>
      </c>
      <c r="BU14" s="47">
        <v>249</v>
      </c>
      <c r="BV14" s="47">
        <v>255</v>
      </c>
      <c r="BW14" s="47">
        <v>261</v>
      </c>
      <c r="BX14" s="342"/>
      <c r="BY14" s="342"/>
      <c r="BZ14" s="47"/>
      <c r="CA14" s="47"/>
      <c r="CB14" s="47"/>
      <c r="CC14" s="47"/>
      <c r="CD14" s="47"/>
      <c r="CE14" s="47"/>
      <c r="CF14" s="47"/>
      <c r="CG14" s="47"/>
    </row>
    <row r="15" spans="1:85" s="34" customFormat="1" ht="14.25" customHeight="1" x14ac:dyDescent="0.25">
      <c r="A15" s="89" t="s">
        <v>1375</v>
      </c>
      <c r="B15" s="72">
        <f>SUM(B14,B13)</f>
        <v>2496</v>
      </c>
      <c r="C15" s="72">
        <f t="shared" ref="C15:AJ15" si="8">SUM(C14,C13)</f>
        <v>2565</v>
      </c>
      <c r="D15" s="72">
        <f t="shared" si="8"/>
        <v>2663</v>
      </c>
      <c r="E15" s="72">
        <f t="shared" si="8"/>
        <v>2782</v>
      </c>
      <c r="F15" s="72">
        <f t="shared" si="8"/>
        <v>2868</v>
      </c>
      <c r="G15" s="72">
        <f t="shared" si="8"/>
        <v>3046</v>
      </c>
      <c r="H15" s="72">
        <f t="shared" si="8"/>
        <v>3274</v>
      </c>
      <c r="I15" s="72">
        <f t="shared" si="8"/>
        <v>3373</v>
      </c>
      <c r="J15" s="72">
        <f t="shared" si="8"/>
        <v>3471</v>
      </c>
      <c r="K15" s="72">
        <f t="shared" si="8"/>
        <v>3559</v>
      </c>
      <c r="L15" s="72">
        <f t="shared" si="8"/>
        <v>3664</v>
      </c>
      <c r="M15" s="72">
        <f t="shared" si="8"/>
        <v>3777</v>
      </c>
      <c r="N15" s="72">
        <f t="shared" si="8"/>
        <v>3858</v>
      </c>
      <c r="O15" s="72">
        <f t="shared" si="8"/>
        <v>3970</v>
      </c>
      <c r="P15" s="72">
        <f t="shared" si="8"/>
        <v>4052</v>
      </c>
      <c r="Q15" s="72">
        <f t="shared" si="8"/>
        <v>4201</v>
      </c>
      <c r="R15" s="72">
        <f t="shared" si="8"/>
        <v>4303</v>
      </c>
      <c r="S15" s="72">
        <f t="shared" si="8"/>
        <v>4401</v>
      </c>
      <c r="T15" s="72">
        <f t="shared" si="8"/>
        <v>4532</v>
      </c>
      <c r="U15" s="72">
        <f t="shared" si="8"/>
        <v>4601</v>
      </c>
      <c r="V15" s="72">
        <f t="shared" si="8"/>
        <v>4669</v>
      </c>
      <c r="W15" s="72">
        <f t="shared" si="8"/>
        <v>4742</v>
      </c>
      <c r="X15" s="72">
        <f t="shared" si="8"/>
        <v>4835</v>
      </c>
      <c r="Y15" s="72">
        <f t="shared" si="8"/>
        <v>4914</v>
      </c>
      <c r="Z15" s="72">
        <f t="shared" si="8"/>
        <v>4987</v>
      </c>
      <c r="AA15" s="72">
        <f t="shared" si="8"/>
        <v>5049</v>
      </c>
      <c r="AB15" s="72">
        <f t="shared" si="8"/>
        <v>5141</v>
      </c>
      <c r="AC15" s="72">
        <f t="shared" si="8"/>
        <v>5289</v>
      </c>
      <c r="AD15" s="72">
        <f t="shared" si="8"/>
        <v>5431</v>
      </c>
      <c r="AE15" s="72">
        <f t="shared" si="8"/>
        <v>5601</v>
      </c>
      <c r="AF15" s="72">
        <f t="shared" si="8"/>
        <v>5692</v>
      </c>
      <c r="AG15" s="72">
        <f t="shared" si="8"/>
        <v>5775</v>
      </c>
      <c r="AH15" s="72">
        <f t="shared" si="8"/>
        <v>5897</v>
      </c>
      <c r="AI15" s="72">
        <f t="shared" si="8"/>
        <v>6077</v>
      </c>
      <c r="AJ15" s="72">
        <f t="shared" si="8"/>
        <v>6194</v>
      </c>
      <c r="AK15" s="72">
        <f>SUM(AK13:AK14)</f>
        <v>6262</v>
      </c>
      <c r="AL15" s="72">
        <f>SUM(AL13:AL14)</f>
        <v>6390</v>
      </c>
      <c r="AM15" s="72">
        <f>SUM(AM13:AM14)</f>
        <v>6569</v>
      </c>
      <c r="AN15" s="297">
        <v>6569</v>
      </c>
      <c r="AO15" s="297">
        <v>6569</v>
      </c>
      <c r="AP15" s="72">
        <f t="shared" ref="AP15:AX15" si="9">SUM(AP13:AP14)</f>
        <v>7003</v>
      </c>
      <c r="AQ15" s="72">
        <f t="shared" si="9"/>
        <v>7149</v>
      </c>
      <c r="AR15" s="72">
        <f t="shared" si="9"/>
        <v>7300</v>
      </c>
      <c r="AS15" s="72">
        <f t="shared" si="9"/>
        <v>7449</v>
      </c>
      <c r="AT15" s="72">
        <f t="shared" si="9"/>
        <v>7576</v>
      </c>
      <c r="AU15" s="72">
        <f t="shared" si="9"/>
        <v>7698</v>
      </c>
      <c r="AV15" s="72">
        <f t="shared" si="9"/>
        <v>7851</v>
      </c>
      <c r="AW15" s="72">
        <f t="shared" si="9"/>
        <v>7946</v>
      </c>
      <c r="AX15" s="72">
        <f t="shared" si="9"/>
        <v>8056</v>
      </c>
      <c r="AY15" s="72">
        <f t="shared" ref="AY15:BJ15" si="10">SUM(AY13:AY14)</f>
        <v>8163</v>
      </c>
      <c r="AZ15" s="72">
        <f t="shared" si="10"/>
        <v>8283</v>
      </c>
      <c r="BA15" s="72">
        <f t="shared" si="10"/>
        <v>8404</v>
      </c>
      <c r="BB15" s="72">
        <f t="shared" si="10"/>
        <v>8505</v>
      </c>
      <c r="BC15" s="72">
        <f t="shared" si="10"/>
        <v>8635</v>
      </c>
      <c r="BD15" s="72">
        <f t="shared" si="10"/>
        <v>8763</v>
      </c>
      <c r="BE15" s="72">
        <f t="shared" si="10"/>
        <v>8865</v>
      </c>
      <c r="BF15" s="72">
        <f t="shared" si="10"/>
        <v>8981</v>
      </c>
      <c r="BG15" s="72">
        <f t="shared" si="10"/>
        <v>10297</v>
      </c>
      <c r="BH15" s="72">
        <f t="shared" si="10"/>
        <v>10445</v>
      </c>
      <c r="BI15" s="72">
        <f t="shared" si="10"/>
        <v>10583</v>
      </c>
      <c r="BJ15" s="72">
        <f t="shared" si="10"/>
        <v>10724</v>
      </c>
      <c r="BK15" s="72">
        <f t="shared" ref="BK15:BQ15" si="11">SUM(BK13:BK14)</f>
        <v>10823</v>
      </c>
      <c r="BL15" s="72">
        <f t="shared" si="11"/>
        <v>10906</v>
      </c>
      <c r="BM15" s="72">
        <f t="shared" si="11"/>
        <v>10992</v>
      </c>
      <c r="BN15" s="72">
        <f t="shared" si="11"/>
        <v>11097</v>
      </c>
      <c r="BO15" s="72">
        <f t="shared" si="11"/>
        <v>11205</v>
      </c>
      <c r="BP15" s="72">
        <f t="shared" si="11"/>
        <v>11287</v>
      </c>
      <c r="BQ15" s="72">
        <f t="shared" si="11"/>
        <v>11364</v>
      </c>
      <c r="BR15" s="72">
        <f>SUM(BR13:BR14)</f>
        <v>11439</v>
      </c>
      <c r="BS15" s="72">
        <f>SUM(BS13:BS14)</f>
        <v>11507</v>
      </c>
      <c r="BT15" s="72">
        <f>SUM(BT13:BT14)</f>
        <v>11589</v>
      </c>
      <c r="BU15" s="72">
        <f>SUM(BU13:BU14)</f>
        <v>11642</v>
      </c>
      <c r="BV15" s="72">
        <f>SUM(BV13+BV14)</f>
        <v>11694</v>
      </c>
      <c r="BW15" s="72">
        <f>SUM(BW13+BW14)</f>
        <v>11747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</row>
    <row r="16" spans="1:85" s="34" customFormat="1" ht="14.25" customHeight="1" x14ac:dyDescent="0.25">
      <c r="T16" s="108"/>
      <c r="U16" s="108"/>
      <c r="V16" s="108"/>
      <c r="W16" s="108"/>
      <c r="X16" s="108"/>
      <c r="Y16" s="108"/>
      <c r="Z16" s="10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</row>
    <row r="17" spans="1:85" s="34" customFormat="1" ht="21.75" customHeight="1" thickBot="1" x14ac:dyDescent="0.35">
      <c r="A17" s="67" t="s">
        <v>1337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112"/>
      <c r="U17" s="112"/>
      <c r="V17" s="112"/>
      <c r="W17" s="112"/>
      <c r="X17" s="112"/>
      <c r="Y17" s="112"/>
      <c r="Z17" s="140"/>
      <c r="AA17" s="140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</row>
    <row r="18" spans="1:85" ht="15" customHeight="1" thickTop="1" x14ac:dyDescent="0.25">
      <c r="A18" s="34"/>
      <c r="B18" s="51" t="s">
        <v>1325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61" t="s">
        <v>1326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54" t="s">
        <v>1245</v>
      </c>
      <c r="AA18" s="55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7" t="s">
        <v>1137</v>
      </c>
      <c r="AM18" s="308"/>
      <c r="AN18" s="308" t="s">
        <v>1172</v>
      </c>
      <c r="AO18" s="308"/>
      <c r="AP18" s="308"/>
      <c r="AQ18" s="308"/>
      <c r="AR18" s="308"/>
      <c r="AS18" s="308"/>
      <c r="AT18" s="308"/>
      <c r="AU18" s="308"/>
      <c r="AV18" s="308"/>
      <c r="AW18" s="308"/>
      <c r="AX18" s="347" t="s">
        <v>1189</v>
      </c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05" t="s">
        <v>620</v>
      </c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7" t="s">
        <v>196</v>
      </c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</row>
    <row r="19" spans="1:85" ht="15" customHeight="1" x14ac:dyDescent="0.25">
      <c r="A19" s="34"/>
      <c r="B19" s="41" t="s">
        <v>1203</v>
      </c>
      <c r="C19" s="41" t="s">
        <v>1453</v>
      </c>
      <c r="D19" s="41" t="s">
        <v>1452</v>
      </c>
      <c r="E19" s="41" t="s">
        <v>1451</v>
      </c>
      <c r="F19" s="41" t="s">
        <v>1450</v>
      </c>
      <c r="G19" s="41" t="s">
        <v>1448</v>
      </c>
      <c r="H19" s="41" t="s">
        <v>1199</v>
      </c>
      <c r="I19" s="41" t="s">
        <v>1343</v>
      </c>
      <c r="J19" s="41" t="s">
        <v>1347</v>
      </c>
      <c r="K19" s="41" t="s">
        <v>1346</v>
      </c>
      <c r="L19" s="41" t="s">
        <v>1345</v>
      </c>
      <c r="M19" s="70" t="s">
        <v>1460</v>
      </c>
      <c r="N19" s="73" t="s">
        <v>1203</v>
      </c>
      <c r="O19" s="73" t="s">
        <v>1453</v>
      </c>
      <c r="P19" s="73" t="s">
        <v>1452</v>
      </c>
      <c r="Q19" s="73" t="s">
        <v>1451</v>
      </c>
      <c r="R19" s="73" t="s">
        <v>1450</v>
      </c>
      <c r="S19" s="73" t="s">
        <v>1448</v>
      </c>
      <c r="T19" s="73" t="s">
        <v>1199</v>
      </c>
      <c r="U19" s="73" t="s">
        <v>1343</v>
      </c>
      <c r="V19" s="73" t="s">
        <v>1347</v>
      </c>
      <c r="W19" s="73" t="s">
        <v>1346</v>
      </c>
      <c r="X19" s="73" t="s">
        <v>1345</v>
      </c>
      <c r="Y19" s="73" t="s">
        <v>1460</v>
      </c>
      <c r="Z19" s="141" t="s">
        <v>1203</v>
      </c>
      <c r="AA19" s="141" t="s">
        <v>1453</v>
      </c>
      <c r="AB19" s="310" t="s">
        <v>1452</v>
      </c>
      <c r="AC19" s="310" t="s">
        <v>1451</v>
      </c>
      <c r="AD19" s="310" t="s">
        <v>1450</v>
      </c>
      <c r="AE19" s="310" t="s">
        <v>1448</v>
      </c>
      <c r="AF19" s="310" t="s">
        <v>1199</v>
      </c>
      <c r="AG19" s="310" t="s">
        <v>1343</v>
      </c>
      <c r="AH19" s="310" t="s">
        <v>1347</v>
      </c>
      <c r="AI19" s="310" t="s">
        <v>1346</v>
      </c>
      <c r="AJ19" s="310" t="s">
        <v>1345</v>
      </c>
      <c r="AK19" s="310" t="s">
        <v>1460</v>
      </c>
      <c r="AL19" s="311" t="s">
        <v>1203</v>
      </c>
      <c r="AM19" s="311" t="s">
        <v>1453</v>
      </c>
      <c r="AN19" s="312" t="s">
        <v>1169</v>
      </c>
      <c r="AO19" s="312" t="s">
        <v>1170</v>
      </c>
      <c r="AP19" s="311" t="s">
        <v>1450</v>
      </c>
      <c r="AQ19" s="311" t="s">
        <v>1448</v>
      </c>
      <c r="AR19" s="311" t="s">
        <v>1199</v>
      </c>
      <c r="AS19" s="311" t="s">
        <v>1343</v>
      </c>
      <c r="AT19" s="311" t="s">
        <v>1347</v>
      </c>
      <c r="AU19" s="311" t="s">
        <v>1346</v>
      </c>
      <c r="AV19" s="311" t="s">
        <v>1345</v>
      </c>
      <c r="AW19" s="311" t="s">
        <v>1460</v>
      </c>
      <c r="AX19" s="333" t="s">
        <v>1203</v>
      </c>
      <c r="AY19" s="333" t="s">
        <v>1453</v>
      </c>
      <c r="AZ19" s="333" t="s">
        <v>1452</v>
      </c>
      <c r="BA19" s="333" t="s">
        <v>1451</v>
      </c>
      <c r="BB19" s="333" t="s">
        <v>1450</v>
      </c>
      <c r="BC19" s="333" t="s">
        <v>1448</v>
      </c>
      <c r="BD19" s="333" t="s">
        <v>1199</v>
      </c>
      <c r="BE19" s="333" t="s">
        <v>1343</v>
      </c>
      <c r="BF19" s="333" t="s">
        <v>1347</v>
      </c>
      <c r="BG19" s="333" t="s">
        <v>1346</v>
      </c>
      <c r="BH19" s="333" t="s">
        <v>1345</v>
      </c>
      <c r="BI19" s="333" t="s">
        <v>1460</v>
      </c>
      <c r="BJ19" s="310" t="s">
        <v>1203</v>
      </c>
      <c r="BK19" s="310" t="s">
        <v>1453</v>
      </c>
      <c r="BL19" s="310" t="s">
        <v>1452</v>
      </c>
      <c r="BM19" s="310" t="s">
        <v>1451</v>
      </c>
      <c r="BN19" s="310" t="s">
        <v>1450</v>
      </c>
      <c r="BO19" s="310" t="s">
        <v>1448</v>
      </c>
      <c r="BP19" s="310" t="s">
        <v>1199</v>
      </c>
      <c r="BQ19" s="310" t="s">
        <v>1343</v>
      </c>
      <c r="BR19" s="310" t="s">
        <v>1347</v>
      </c>
      <c r="BS19" s="310" t="s">
        <v>1346</v>
      </c>
      <c r="BT19" s="310" t="s">
        <v>1345</v>
      </c>
      <c r="BU19" s="310" t="s">
        <v>1460</v>
      </c>
      <c r="BV19" s="766" t="s">
        <v>1203</v>
      </c>
      <c r="BW19" s="766" t="s">
        <v>1453</v>
      </c>
      <c r="BX19" s="766" t="s">
        <v>1452</v>
      </c>
      <c r="BY19" s="766" t="s">
        <v>1451</v>
      </c>
      <c r="BZ19" s="766" t="s">
        <v>1450</v>
      </c>
      <c r="CA19" s="766" t="s">
        <v>1448</v>
      </c>
      <c r="CB19" s="766" t="s">
        <v>1199</v>
      </c>
      <c r="CC19" s="766" t="s">
        <v>1343</v>
      </c>
      <c r="CD19" s="766" t="s">
        <v>1347</v>
      </c>
      <c r="CE19" s="766" t="s">
        <v>1346</v>
      </c>
      <c r="CF19" s="766" t="s">
        <v>1345</v>
      </c>
      <c r="CG19" s="766" t="s">
        <v>1460</v>
      </c>
    </row>
    <row r="20" spans="1:85" s="33" customFormat="1" ht="15" customHeight="1" x14ac:dyDescent="0.25">
      <c r="A20" s="56" t="s">
        <v>1352</v>
      </c>
      <c r="B20" s="84">
        <v>9</v>
      </c>
      <c r="C20" s="85">
        <f t="shared" ref="C20:I20" si="12">(C21-B21)</f>
        <v>0</v>
      </c>
      <c r="D20" s="85">
        <f t="shared" si="12"/>
        <v>52</v>
      </c>
      <c r="E20" s="85">
        <f t="shared" si="12"/>
        <v>183</v>
      </c>
      <c r="F20" s="85">
        <f t="shared" si="12"/>
        <v>53</v>
      </c>
      <c r="G20" s="85">
        <f t="shared" si="12"/>
        <v>207</v>
      </c>
      <c r="H20" s="85">
        <f t="shared" si="12"/>
        <v>132</v>
      </c>
      <c r="I20" s="85">
        <f t="shared" si="12"/>
        <v>3</v>
      </c>
      <c r="J20" s="85">
        <f t="shared" ref="J20:O20" si="13">(J21-I21)</f>
        <v>332</v>
      </c>
      <c r="K20" s="85">
        <f t="shared" si="13"/>
        <v>6</v>
      </c>
      <c r="L20" s="85">
        <f t="shared" si="13"/>
        <v>7</v>
      </c>
      <c r="M20" s="85">
        <f t="shared" si="13"/>
        <v>222</v>
      </c>
      <c r="N20" s="85">
        <f t="shared" si="13"/>
        <v>230</v>
      </c>
      <c r="O20" s="85">
        <f t="shared" si="13"/>
        <v>76</v>
      </c>
      <c r="P20" s="47">
        <v>355</v>
      </c>
      <c r="Q20" s="37">
        <v>119</v>
      </c>
      <c r="R20" s="37">
        <v>21</v>
      </c>
      <c r="S20" s="37">
        <v>59</v>
      </c>
      <c r="T20" s="37">
        <v>480</v>
      </c>
      <c r="U20" s="37">
        <v>1373</v>
      </c>
      <c r="V20" s="37">
        <v>280</v>
      </c>
      <c r="W20" s="37">
        <v>1832</v>
      </c>
      <c r="X20" s="37">
        <v>0</v>
      </c>
      <c r="Y20" s="37">
        <v>21</v>
      </c>
      <c r="Z20" s="37">
        <v>0</v>
      </c>
      <c r="AA20" s="37">
        <v>9</v>
      </c>
      <c r="AB20" s="47">
        <v>7</v>
      </c>
      <c r="AC20" s="47">
        <v>0</v>
      </c>
      <c r="AD20" s="47">
        <v>77</v>
      </c>
      <c r="AE20" s="47">
        <v>2392</v>
      </c>
      <c r="AF20" s="47">
        <v>1898</v>
      </c>
      <c r="AG20" s="47">
        <v>1</v>
      </c>
      <c r="AH20" s="47">
        <v>0</v>
      </c>
      <c r="AI20" s="47">
        <v>0</v>
      </c>
      <c r="AJ20" s="47">
        <v>1</v>
      </c>
      <c r="AK20" s="47">
        <v>0</v>
      </c>
      <c r="AL20" s="47">
        <v>0</v>
      </c>
      <c r="AM20" s="47">
        <v>8</v>
      </c>
      <c r="AN20" s="296">
        <v>8</v>
      </c>
      <c r="AO20" s="296">
        <v>8</v>
      </c>
      <c r="AP20" s="47">
        <v>8</v>
      </c>
      <c r="AQ20" s="287">
        <v>35</v>
      </c>
      <c r="AR20" s="47">
        <v>32</v>
      </c>
      <c r="AS20" s="47">
        <v>150</v>
      </c>
      <c r="AT20" s="47">
        <v>31</v>
      </c>
      <c r="AU20" s="47">
        <v>23</v>
      </c>
      <c r="AV20" s="47">
        <v>38</v>
      </c>
      <c r="AW20" s="47">
        <v>0</v>
      </c>
      <c r="AX20" s="343">
        <v>0</v>
      </c>
      <c r="AY20" s="343">
        <v>0</v>
      </c>
      <c r="AZ20" s="342">
        <v>0</v>
      </c>
      <c r="BA20" s="342">
        <v>10</v>
      </c>
      <c r="BB20" s="343">
        <v>4</v>
      </c>
      <c r="BC20" s="344">
        <v>0</v>
      </c>
      <c r="BD20" s="343">
        <v>0</v>
      </c>
      <c r="BE20" s="343">
        <v>0</v>
      </c>
      <c r="BF20" s="343">
        <v>2716</v>
      </c>
      <c r="BG20" s="343">
        <v>1016</v>
      </c>
      <c r="BH20" s="343">
        <v>0</v>
      </c>
      <c r="BI20" s="343">
        <v>0</v>
      </c>
      <c r="BJ20" s="343">
        <v>0</v>
      </c>
      <c r="BK20" s="343">
        <v>19</v>
      </c>
      <c r="BL20" s="342">
        <v>13</v>
      </c>
      <c r="BM20" s="342">
        <f>BM21-BL21</f>
        <v>18</v>
      </c>
      <c r="BN20" s="343">
        <v>17</v>
      </c>
      <c r="BO20" s="344">
        <f t="shared" ref="BO20:BU20" si="14">BO21-BN21</f>
        <v>20</v>
      </c>
      <c r="BP20" s="343">
        <f t="shared" si="14"/>
        <v>13</v>
      </c>
      <c r="BQ20" s="343">
        <f t="shared" si="14"/>
        <v>76</v>
      </c>
      <c r="BR20" s="343">
        <f t="shared" si="14"/>
        <v>3</v>
      </c>
      <c r="BS20" s="343">
        <f t="shared" si="14"/>
        <v>12</v>
      </c>
      <c r="BT20" s="343">
        <f t="shared" si="14"/>
        <v>6</v>
      </c>
      <c r="BU20" s="343">
        <f t="shared" si="14"/>
        <v>0</v>
      </c>
      <c r="BV20" s="343">
        <v>6</v>
      </c>
      <c r="BW20" s="343">
        <v>0</v>
      </c>
      <c r="BX20" s="342"/>
      <c r="BY20" s="342"/>
      <c r="BZ20" s="343"/>
      <c r="CA20" s="344"/>
      <c r="CB20" s="343"/>
      <c r="CC20" s="343"/>
      <c r="CD20" s="343"/>
      <c r="CE20" s="343"/>
      <c r="CF20" s="343"/>
      <c r="CG20" s="343"/>
    </row>
    <row r="21" spans="1:85" s="19" customFormat="1" ht="14.25" customHeight="1" x14ac:dyDescent="0.25">
      <c r="A21" s="68" t="s">
        <v>1310</v>
      </c>
      <c r="B21" s="87">
        <v>10300</v>
      </c>
      <c r="C21" s="87">
        <v>10300</v>
      </c>
      <c r="D21" s="87">
        <v>10352</v>
      </c>
      <c r="E21" s="87">
        <v>10535</v>
      </c>
      <c r="F21" s="87">
        <v>10588</v>
      </c>
      <c r="G21" s="87">
        <v>10795</v>
      </c>
      <c r="H21" s="87">
        <v>10927</v>
      </c>
      <c r="I21" s="87">
        <v>10930</v>
      </c>
      <c r="J21" s="87">
        <v>11262</v>
      </c>
      <c r="K21" s="72">
        <v>11268</v>
      </c>
      <c r="L21" s="72">
        <v>11275</v>
      </c>
      <c r="M21" s="59">
        <v>11497</v>
      </c>
      <c r="N21" s="59">
        <v>11727</v>
      </c>
      <c r="O21" s="88">
        <v>11803</v>
      </c>
      <c r="P21" s="72">
        <v>12158</v>
      </c>
      <c r="Q21" s="72">
        <v>12267</v>
      </c>
      <c r="R21" s="72">
        <v>12287</v>
      </c>
      <c r="S21" s="72">
        <f t="shared" ref="S21:AF21" si="15">R21+S20</f>
        <v>12346</v>
      </c>
      <c r="T21" s="72">
        <f t="shared" si="15"/>
        <v>12826</v>
      </c>
      <c r="U21" s="72">
        <f t="shared" si="15"/>
        <v>14199</v>
      </c>
      <c r="V21" s="72">
        <f t="shared" si="15"/>
        <v>14479</v>
      </c>
      <c r="W21" s="72">
        <f t="shared" si="15"/>
        <v>16311</v>
      </c>
      <c r="X21" s="72">
        <f t="shared" si="15"/>
        <v>16311</v>
      </c>
      <c r="Y21" s="72">
        <f t="shared" si="15"/>
        <v>16332</v>
      </c>
      <c r="Z21" s="72">
        <f t="shared" si="15"/>
        <v>16332</v>
      </c>
      <c r="AA21" s="72">
        <f t="shared" si="15"/>
        <v>16341</v>
      </c>
      <c r="AB21" s="72">
        <f t="shared" si="15"/>
        <v>16348</v>
      </c>
      <c r="AC21" s="72">
        <f t="shared" si="15"/>
        <v>16348</v>
      </c>
      <c r="AD21" s="72">
        <f t="shared" si="15"/>
        <v>16425</v>
      </c>
      <c r="AE21" s="72">
        <f t="shared" si="15"/>
        <v>18817</v>
      </c>
      <c r="AF21" s="72">
        <f t="shared" si="15"/>
        <v>20715</v>
      </c>
      <c r="AG21" s="72">
        <v>20716</v>
      </c>
      <c r="AH21" s="72">
        <v>20716</v>
      </c>
      <c r="AI21" s="72">
        <v>20716</v>
      </c>
      <c r="AJ21" s="72">
        <v>20717</v>
      </c>
      <c r="AK21" s="72">
        <v>20717</v>
      </c>
      <c r="AL21" s="72">
        <v>20717</v>
      </c>
      <c r="AM21" s="72">
        <v>20725</v>
      </c>
      <c r="AN21" s="297">
        <v>20725</v>
      </c>
      <c r="AO21" s="297">
        <v>20725</v>
      </c>
      <c r="AP21" s="72">
        <v>20725</v>
      </c>
      <c r="AQ21" s="288">
        <v>20760</v>
      </c>
      <c r="AR21" s="72">
        <v>20792</v>
      </c>
      <c r="AS21" s="72">
        <f t="shared" ref="AS21:BA21" si="16">SUM(AR21,AS20)</f>
        <v>20942</v>
      </c>
      <c r="AT21" s="72">
        <f t="shared" si="16"/>
        <v>20973</v>
      </c>
      <c r="AU21" s="72">
        <f t="shared" si="16"/>
        <v>20996</v>
      </c>
      <c r="AV21" s="72">
        <f t="shared" si="16"/>
        <v>21034</v>
      </c>
      <c r="AW21" s="314">
        <f t="shared" si="16"/>
        <v>21034</v>
      </c>
      <c r="AX21" s="345">
        <f t="shared" si="16"/>
        <v>21034</v>
      </c>
      <c r="AY21" s="345">
        <f t="shared" si="16"/>
        <v>21034</v>
      </c>
      <c r="AZ21" s="345">
        <f t="shared" si="16"/>
        <v>21034</v>
      </c>
      <c r="BA21" s="422">
        <f t="shared" si="16"/>
        <v>21044</v>
      </c>
      <c r="BB21" s="345">
        <v>21048</v>
      </c>
      <c r="BC21" s="346">
        <v>21048</v>
      </c>
      <c r="BD21" s="345">
        <v>21048</v>
      </c>
      <c r="BE21" s="345">
        <v>21048</v>
      </c>
      <c r="BF21" s="345">
        <f>SUM(BF20, BE21)</f>
        <v>23764</v>
      </c>
      <c r="BG21" s="345">
        <f>SUM(BG20, BF21)</f>
        <v>24780</v>
      </c>
      <c r="BH21" s="345">
        <v>24780</v>
      </c>
      <c r="BI21" s="345">
        <v>24780</v>
      </c>
      <c r="BJ21" s="345">
        <v>24780</v>
      </c>
      <c r="BK21" s="345">
        <v>24798</v>
      </c>
      <c r="BL21" s="345">
        <v>24798</v>
      </c>
      <c r="BM21" s="422">
        <v>24816</v>
      </c>
      <c r="BN21" s="345">
        <f>BM21+BN20</f>
        <v>24833</v>
      </c>
      <c r="BO21" s="346">
        <v>24853</v>
      </c>
      <c r="BP21" s="345">
        <v>24866</v>
      </c>
      <c r="BQ21" s="345">
        <v>24942</v>
      </c>
      <c r="BR21" s="345">
        <v>24945</v>
      </c>
      <c r="BS21" s="345">
        <v>24957</v>
      </c>
      <c r="BT21" s="345">
        <v>24963</v>
      </c>
      <c r="BU21" s="345">
        <v>24963</v>
      </c>
      <c r="BV21" s="345">
        <v>24969</v>
      </c>
      <c r="BW21" s="345">
        <v>24969</v>
      </c>
      <c r="BX21" s="345"/>
      <c r="BY21" s="422"/>
      <c r="BZ21" s="345"/>
      <c r="CA21" s="346"/>
      <c r="CB21" s="345"/>
      <c r="CC21" s="345"/>
      <c r="CD21" s="345"/>
      <c r="CE21" s="345"/>
      <c r="CF21" s="345"/>
      <c r="CG21" s="345"/>
    </row>
    <row r="22" spans="1:85" s="33" customFormat="1" ht="15.75" customHeight="1" x14ac:dyDescent="0.25">
      <c r="A22" s="56" t="s">
        <v>1307</v>
      </c>
      <c r="B22" s="84">
        <v>1</v>
      </c>
      <c r="C22" s="84">
        <v>0</v>
      </c>
      <c r="D22" s="84">
        <v>57</v>
      </c>
      <c r="E22" s="86">
        <v>124</v>
      </c>
      <c r="F22" s="84">
        <v>67</v>
      </c>
      <c r="G22" s="84">
        <v>12</v>
      </c>
      <c r="H22" s="84">
        <v>33</v>
      </c>
      <c r="I22" s="84">
        <v>67</v>
      </c>
      <c r="J22" s="85">
        <v>249</v>
      </c>
      <c r="K22" s="85">
        <v>615</v>
      </c>
      <c r="L22" s="85">
        <v>141</v>
      </c>
      <c r="M22" s="85">
        <v>29</v>
      </c>
      <c r="N22" s="85">
        <v>24</v>
      </c>
      <c r="O22" s="85">
        <f>(O23-N23)</f>
        <v>216</v>
      </c>
      <c r="P22" s="37">
        <v>341</v>
      </c>
      <c r="Q22" s="37">
        <v>352</v>
      </c>
      <c r="R22" s="37">
        <v>390</v>
      </c>
      <c r="S22" s="37">
        <v>284</v>
      </c>
      <c r="T22" s="37">
        <v>258</v>
      </c>
      <c r="U22" s="37">
        <v>127</v>
      </c>
      <c r="V22" s="37">
        <v>343</v>
      </c>
      <c r="W22" s="37">
        <v>161</v>
      </c>
      <c r="X22" s="37">
        <v>119</v>
      </c>
      <c r="Y22" s="37">
        <v>381</v>
      </c>
      <c r="Z22" s="37">
        <v>146</v>
      </c>
      <c r="AA22" s="37">
        <v>186</v>
      </c>
      <c r="AB22" s="47">
        <v>113</v>
      </c>
      <c r="AC22" s="47">
        <v>129</v>
      </c>
      <c r="AD22" s="47">
        <v>312</v>
      </c>
      <c r="AE22" s="47">
        <v>136</v>
      </c>
      <c r="AF22" s="47">
        <v>27</v>
      </c>
      <c r="AG22" s="47">
        <v>19</v>
      </c>
      <c r="AH22" s="47">
        <v>29</v>
      </c>
      <c r="AI22" s="47">
        <v>47</v>
      </c>
      <c r="AJ22" s="47">
        <v>3</v>
      </c>
      <c r="AK22" s="47">
        <v>9</v>
      </c>
      <c r="AL22" s="47">
        <v>0</v>
      </c>
      <c r="AM22" s="47">
        <v>218</v>
      </c>
      <c r="AN22" s="296">
        <v>0</v>
      </c>
      <c r="AO22" s="296">
        <v>0</v>
      </c>
      <c r="AP22" s="47">
        <v>0</v>
      </c>
      <c r="AQ22" s="47">
        <v>0</v>
      </c>
      <c r="AR22" s="47">
        <v>26</v>
      </c>
      <c r="AS22" s="47">
        <v>85</v>
      </c>
      <c r="AT22" s="47">
        <v>259</v>
      </c>
      <c r="AU22" s="47">
        <v>189</v>
      </c>
      <c r="AV22" s="47">
        <v>925</v>
      </c>
      <c r="AW22" s="47">
        <v>279</v>
      </c>
      <c r="AX22" s="343">
        <v>674</v>
      </c>
      <c r="AY22" s="343">
        <v>168</v>
      </c>
      <c r="AZ22" s="342">
        <v>196</v>
      </c>
      <c r="BA22" s="342">
        <v>180</v>
      </c>
      <c r="BB22" s="343">
        <v>901</v>
      </c>
      <c r="BC22" s="343">
        <v>15</v>
      </c>
      <c r="BD22" s="343">
        <f>BD23-BC23</f>
        <v>369</v>
      </c>
      <c r="BE22" s="343">
        <f>BE23-BD23</f>
        <v>359</v>
      </c>
      <c r="BF22" s="343">
        <f>BF23-BE23</f>
        <v>89</v>
      </c>
      <c r="BG22" s="343">
        <v>15</v>
      </c>
      <c r="BH22" s="343">
        <v>810</v>
      </c>
      <c r="BI22" s="343">
        <v>222</v>
      </c>
      <c r="BJ22" s="343">
        <v>121</v>
      </c>
      <c r="BK22" s="343">
        <v>305</v>
      </c>
      <c r="BL22" s="342">
        <v>238</v>
      </c>
      <c r="BM22" s="342">
        <v>0</v>
      </c>
      <c r="BN22" s="343">
        <v>1095</v>
      </c>
      <c r="BO22" s="343">
        <v>0</v>
      </c>
      <c r="BP22" s="343">
        <v>45</v>
      </c>
      <c r="BQ22" s="343">
        <f>BQ23-BP23</f>
        <v>204</v>
      </c>
      <c r="BR22" s="343">
        <f>BR23-BQ23</f>
        <v>96</v>
      </c>
      <c r="BS22" s="343">
        <f>BS23-BR23</f>
        <v>84</v>
      </c>
      <c r="BT22" s="343">
        <f>BT23-BS23</f>
        <v>45</v>
      </c>
      <c r="BU22" s="343">
        <f>BU23-BT23</f>
        <v>86</v>
      </c>
      <c r="BV22" s="343">
        <v>95</v>
      </c>
      <c r="BW22" s="343">
        <f>BW23-BV23</f>
        <v>311</v>
      </c>
      <c r="BX22" s="342"/>
      <c r="BY22" s="342"/>
      <c r="BZ22" s="343"/>
      <c r="CA22" s="343"/>
      <c r="CB22" s="343"/>
      <c r="CC22" s="343"/>
      <c r="CD22" s="343"/>
      <c r="CE22" s="343"/>
      <c r="CF22" s="343"/>
      <c r="CG22" s="343"/>
    </row>
    <row r="23" spans="1:85" x14ac:dyDescent="0.25">
      <c r="A23" s="68" t="s">
        <v>1309</v>
      </c>
      <c r="B23" s="87">
        <v>1</v>
      </c>
      <c r="C23" s="87">
        <v>1</v>
      </c>
      <c r="D23" s="87">
        <v>58</v>
      </c>
      <c r="E23" s="87">
        <v>182</v>
      </c>
      <c r="F23" s="87">
        <v>249</v>
      </c>
      <c r="G23" s="87">
        <v>261</v>
      </c>
      <c r="H23" s="87">
        <v>294</v>
      </c>
      <c r="I23" s="87">
        <v>361</v>
      </c>
      <c r="J23" s="87">
        <v>610</v>
      </c>
      <c r="K23" s="72">
        <v>1225</v>
      </c>
      <c r="L23" s="59">
        <v>1366</v>
      </c>
      <c r="M23" s="59">
        <f>SUM(L23,M22)</f>
        <v>1395</v>
      </c>
      <c r="N23" s="59">
        <f>SUM(M23,N22)</f>
        <v>1419</v>
      </c>
      <c r="O23" s="88">
        <v>1635</v>
      </c>
      <c r="P23" s="59">
        <v>1976</v>
      </c>
      <c r="Q23" s="72">
        <v>2328</v>
      </c>
      <c r="R23" s="72">
        <v>2718</v>
      </c>
      <c r="S23" s="72">
        <f t="shared" ref="S23:Y23" si="17">R23+S22</f>
        <v>3002</v>
      </c>
      <c r="T23" s="72">
        <f t="shared" si="17"/>
        <v>3260</v>
      </c>
      <c r="U23" s="72">
        <f t="shared" si="17"/>
        <v>3387</v>
      </c>
      <c r="V23" s="72">
        <f t="shared" si="17"/>
        <v>3730</v>
      </c>
      <c r="W23" s="72">
        <f t="shared" si="17"/>
        <v>3891</v>
      </c>
      <c r="X23" s="72">
        <f t="shared" si="17"/>
        <v>4010</v>
      </c>
      <c r="Y23" s="72">
        <f t="shared" si="17"/>
        <v>4391</v>
      </c>
      <c r="Z23" s="72">
        <f t="shared" ref="Z23" si="18">Y23+Z22</f>
        <v>4537</v>
      </c>
      <c r="AA23" s="72">
        <f t="shared" ref="AA23" si="19">Z23+AA22</f>
        <v>4723</v>
      </c>
      <c r="AB23" s="72">
        <f t="shared" ref="AB23" si="20">AA23+AB22</f>
        <v>4836</v>
      </c>
      <c r="AC23" s="72">
        <f t="shared" ref="AC23" si="21">AB23+AC22</f>
        <v>4965</v>
      </c>
      <c r="AD23" s="72">
        <f t="shared" ref="AD23:AF23" si="22">AC23+AD22</f>
        <v>5277</v>
      </c>
      <c r="AE23" s="72">
        <f t="shared" si="22"/>
        <v>5413</v>
      </c>
      <c r="AF23" s="72">
        <f t="shared" si="22"/>
        <v>5440</v>
      </c>
      <c r="AG23" s="72">
        <v>5459</v>
      </c>
      <c r="AH23" s="72">
        <v>5488</v>
      </c>
      <c r="AI23" s="72">
        <v>5535</v>
      </c>
      <c r="AJ23" s="72">
        <v>5538</v>
      </c>
      <c r="AK23" s="72">
        <v>4447</v>
      </c>
      <c r="AL23" s="72">
        <v>4447</v>
      </c>
      <c r="AM23" s="72">
        <v>4665</v>
      </c>
      <c r="AN23" s="297">
        <v>4665</v>
      </c>
      <c r="AO23" s="297">
        <v>4665</v>
      </c>
      <c r="AP23" s="72">
        <v>4665</v>
      </c>
      <c r="AQ23" s="72">
        <v>4665</v>
      </c>
      <c r="AR23" s="72">
        <v>4691</v>
      </c>
      <c r="AS23" s="72">
        <f t="shared" ref="AS23:BA23" si="23">SUM(AR23,AS22)</f>
        <v>4776</v>
      </c>
      <c r="AT23" s="72">
        <f t="shared" si="23"/>
        <v>5035</v>
      </c>
      <c r="AU23" s="72">
        <f t="shared" si="23"/>
        <v>5224</v>
      </c>
      <c r="AV23" s="72">
        <f t="shared" si="23"/>
        <v>6149</v>
      </c>
      <c r="AW23" s="72">
        <f t="shared" si="23"/>
        <v>6428</v>
      </c>
      <c r="AX23" s="345">
        <f t="shared" si="23"/>
        <v>7102</v>
      </c>
      <c r="AY23" s="345">
        <f t="shared" si="23"/>
        <v>7270</v>
      </c>
      <c r="AZ23" s="72">
        <f t="shared" si="23"/>
        <v>7466</v>
      </c>
      <c r="BA23" s="72">
        <f t="shared" si="23"/>
        <v>7646</v>
      </c>
      <c r="BB23" s="126" t="s">
        <v>1048</v>
      </c>
      <c r="BC23" s="72">
        <v>10321</v>
      </c>
      <c r="BD23" s="72">
        <v>10690</v>
      </c>
      <c r="BE23" s="72">
        <v>11049</v>
      </c>
      <c r="BF23" s="72">
        <v>11138</v>
      </c>
      <c r="BG23" s="72">
        <v>11138</v>
      </c>
      <c r="BH23" s="72">
        <v>11962</v>
      </c>
      <c r="BI23" s="72">
        <f>BH23+BI22</f>
        <v>12184</v>
      </c>
      <c r="BJ23" s="345">
        <f>BI23+BJ22</f>
        <v>12305</v>
      </c>
      <c r="BK23" s="345">
        <f>BJ23+BK22</f>
        <v>12610</v>
      </c>
      <c r="BL23" s="72">
        <f>BK23+BL22</f>
        <v>12848</v>
      </c>
      <c r="BM23" s="72">
        <v>12848</v>
      </c>
      <c r="BN23" s="126">
        <f>BM23+BN22</f>
        <v>13943</v>
      </c>
      <c r="BO23" s="126" t="s">
        <v>452</v>
      </c>
      <c r="BP23" s="72">
        <v>10833</v>
      </c>
      <c r="BQ23" s="72">
        <v>11037</v>
      </c>
      <c r="BR23" s="72">
        <v>11133</v>
      </c>
      <c r="BS23" s="72">
        <v>11217</v>
      </c>
      <c r="BT23" s="72">
        <v>11262</v>
      </c>
      <c r="BU23" s="72">
        <v>11348</v>
      </c>
      <c r="BV23" s="345">
        <v>11443</v>
      </c>
      <c r="BW23" s="345">
        <v>11754</v>
      </c>
      <c r="BX23" s="72"/>
      <c r="BY23" s="72"/>
      <c r="BZ23" s="126"/>
      <c r="CA23" s="126"/>
      <c r="CB23" s="72"/>
      <c r="CC23" s="72"/>
      <c r="CD23" s="72"/>
      <c r="CE23" s="72"/>
      <c r="CF23" s="72"/>
      <c r="CG23" s="72"/>
    </row>
    <row r="24" spans="1:85" s="26" customFormat="1" x14ac:dyDescent="0.25">
      <c r="N24" s="34"/>
      <c r="BB24" s="437" t="s">
        <v>1003</v>
      </c>
      <c r="BJ24" s="108"/>
      <c r="BK24" s="108"/>
      <c r="BL24" s="108"/>
      <c r="BM24" s="108"/>
      <c r="BN24" s="437"/>
      <c r="BO24" s="437" t="s">
        <v>454</v>
      </c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437"/>
      <c r="CA24" s="437"/>
      <c r="CB24" s="108"/>
      <c r="CC24" s="108"/>
      <c r="CD24" s="108"/>
      <c r="CE24" s="108"/>
      <c r="CF24" s="108"/>
      <c r="CG24" s="108"/>
    </row>
    <row r="25" spans="1:85" s="108" customFormat="1" ht="20.25" thickBot="1" x14ac:dyDescent="0.35">
      <c r="A25" s="295" t="s">
        <v>1174</v>
      </c>
      <c r="AQ25" s="200" t="s">
        <v>1137</v>
      </c>
      <c r="AR25" s="200"/>
      <c r="AS25" s="200"/>
      <c r="AT25" s="200"/>
      <c r="AU25" s="200"/>
      <c r="AV25" s="200"/>
      <c r="AW25" s="200"/>
      <c r="AX25" s="327" t="s">
        <v>1189</v>
      </c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55" t="s">
        <v>620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200" t="s">
        <v>196</v>
      </c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</row>
    <row r="26" spans="1:85" s="108" customFormat="1" ht="15.75" thickTop="1" x14ac:dyDescent="0.25">
      <c r="AQ26" s="201" t="s">
        <v>1448</v>
      </c>
      <c r="AR26" s="201" t="s">
        <v>1199</v>
      </c>
      <c r="AS26" s="201" t="s">
        <v>1343</v>
      </c>
      <c r="AT26" s="201" t="s">
        <v>1347</v>
      </c>
      <c r="AU26" s="201" t="s">
        <v>1346</v>
      </c>
      <c r="AV26" s="201" t="s">
        <v>1345</v>
      </c>
      <c r="AW26" s="349" t="s">
        <v>1460</v>
      </c>
      <c r="AX26" s="350" t="s">
        <v>1203</v>
      </c>
      <c r="AY26" s="350" t="s">
        <v>1453</v>
      </c>
      <c r="AZ26" s="350" t="s">
        <v>1452</v>
      </c>
      <c r="BA26" s="350" t="s">
        <v>1451</v>
      </c>
      <c r="BB26" s="350" t="s">
        <v>1450</v>
      </c>
      <c r="BC26" s="351" t="s">
        <v>1448</v>
      </c>
      <c r="BD26" s="341" t="s">
        <v>1199</v>
      </c>
      <c r="BE26" s="341" t="s">
        <v>1343</v>
      </c>
      <c r="BF26" s="341" t="s">
        <v>1347</v>
      </c>
      <c r="BG26" s="341" t="s">
        <v>1346</v>
      </c>
      <c r="BH26" s="341" t="s">
        <v>1345</v>
      </c>
      <c r="BI26" s="341" t="s">
        <v>1460</v>
      </c>
      <c r="BJ26" s="60" t="s">
        <v>1203</v>
      </c>
      <c r="BK26" s="60" t="s">
        <v>1453</v>
      </c>
      <c r="BL26" s="60" t="s">
        <v>1452</v>
      </c>
      <c r="BM26" s="60" t="s">
        <v>1451</v>
      </c>
      <c r="BN26" s="60" t="s">
        <v>1450</v>
      </c>
      <c r="BO26" s="571" t="s">
        <v>1448</v>
      </c>
      <c r="BP26" s="141" t="s">
        <v>1199</v>
      </c>
      <c r="BQ26" s="141" t="s">
        <v>1343</v>
      </c>
      <c r="BR26" s="141" t="s">
        <v>1347</v>
      </c>
      <c r="BS26" s="141" t="s">
        <v>1346</v>
      </c>
      <c r="BT26" s="141" t="s">
        <v>1345</v>
      </c>
      <c r="BU26" s="141" t="s">
        <v>1460</v>
      </c>
      <c r="BV26" s="762" t="s">
        <v>1203</v>
      </c>
      <c r="BW26" s="762" t="s">
        <v>1453</v>
      </c>
      <c r="BX26" s="762" t="s">
        <v>1452</v>
      </c>
      <c r="BY26" s="762" t="s">
        <v>1451</v>
      </c>
      <c r="BZ26" s="762" t="s">
        <v>1450</v>
      </c>
      <c r="CA26" s="767" t="s">
        <v>1448</v>
      </c>
      <c r="CB26" s="764" t="s">
        <v>1199</v>
      </c>
      <c r="CC26" s="764" t="s">
        <v>1343</v>
      </c>
      <c r="CD26" s="764" t="s">
        <v>1347</v>
      </c>
      <c r="CE26" s="764" t="s">
        <v>1346</v>
      </c>
      <c r="CF26" s="764" t="s">
        <v>1345</v>
      </c>
      <c r="CG26" s="764" t="s">
        <v>1460</v>
      </c>
    </row>
    <row r="27" spans="1:85" s="108" customFormat="1" x14ac:dyDescent="0.25">
      <c r="A27" s="108" t="s">
        <v>1183</v>
      </c>
      <c r="AQ27" s="287">
        <v>138</v>
      </c>
      <c r="AR27" s="37">
        <v>138</v>
      </c>
      <c r="AS27" s="37">
        <v>138</v>
      </c>
      <c r="AT27" s="37">
        <v>138</v>
      </c>
      <c r="AU27" s="37">
        <v>138</v>
      </c>
      <c r="AV27" s="37">
        <v>138</v>
      </c>
      <c r="AW27" s="187">
        <v>138</v>
      </c>
      <c r="AX27" s="37">
        <v>138</v>
      </c>
      <c r="AY27" s="37">
        <v>138</v>
      </c>
      <c r="AZ27" s="37">
        <v>138</v>
      </c>
      <c r="BA27" s="37">
        <v>138</v>
      </c>
      <c r="BB27" s="37">
        <v>138</v>
      </c>
      <c r="BC27" s="47">
        <v>138</v>
      </c>
      <c r="BD27" s="37">
        <v>138</v>
      </c>
      <c r="BE27" s="37">
        <v>138</v>
      </c>
      <c r="BF27" s="37">
        <v>138</v>
      </c>
      <c r="BG27" s="37">
        <v>138</v>
      </c>
      <c r="BH27" s="37">
        <v>138</v>
      </c>
      <c r="BI27" s="37">
        <v>138</v>
      </c>
      <c r="BJ27" s="37">
        <v>138</v>
      </c>
      <c r="BK27" s="37">
        <v>138</v>
      </c>
      <c r="BL27" s="37">
        <v>138</v>
      </c>
      <c r="BM27" s="37">
        <v>138</v>
      </c>
      <c r="BN27" s="37">
        <v>138</v>
      </c>
      <c r="BO27" s="47">
        <v>138</v>
      </c>
      <c r="BP27" s="37">
        <v>138</v>
      </c>
      <c r="BQ27" s="37">
        <v>138</v>
      </c>
      <c r="BR27" s="37">
        <v>138</v>
      </c>
      <c r="BS27" s="37">
        <v>138</v>
      </c>
      <c r="BT27" s="37">
        <v>138</v>
      </c>
      <c r="BU27" s="37">
        <v>138</v>
      </c>
      <c r="BV27" s="37">
        <v>138</v>
      </c>
      <c r="BW27" s="37">
        <v>138</v>
      </c>
      <c r="BX27" s="37"/>
      <c r="BY27" s="37"/>
      <c r="BZ27" s="37"/>
      <c r="CA27" s="47"/>
      <c r="CB27" s="37"/>
      <c r="CC27" s="37"/>
      <c r="CD27" s="37"/>
      <c r="CE27" s="37"/>
      <c r="CF27" s="37"/>
      <c r="CG27" s="37"/>
    </row>
    <row r="28" spans="1:85" s="108" customFormat="1" x14ac:dyDescent="0.25">
      <c r="A28" s="12" t="s">
        <v>1182</v>
      </c>
      <c r="AQ28" s="47">
        <v>46</v>
      </c>
      <c r="AR28" s="47">
        <v>46</v>
      </c>
      <c r="AS28" s="287">
        <v>49</v>
      </c>
      <c r="AT28" s="287">
        <v>50</v>
      </c>
      <c r="AU28" s="287">
        <v>51</v>
      </c>
      <c r="AV28" s="287">
        <v>52</v>
      </c>
      <c r="AW28" s="187">
        <v>53</v>
      </c>
      <c r="AX28" s="37">
        <v>53</v>
      </c>
      <c r="AY28" s="37">
        <v>53</v>
      </c>
      <c r="AZ28" s="37">
        <v>56</v>
      </c>
      <c r="BA28" s="37">
        <v>57</v>
      </c>
      <c r="BB28" s="37">
        <v>59</v>
      </c>
      <c r="BC28" s="47">
        <v>62</v>
      </c>
      <c r="BD28" s="47">
        <v>65</v>
      </c>
      <c r="BE28" s="47">
        <v>67</v>
      </c>
      <c r="BF28" s="47">
        <v>68</v>
      </c>
      <c r="BG28" s="47">
        <v>74</v>
      </c>
      <c r="BH28" s="47">
        <v>77</v>
      </c>
      <c r="BI28" s="37">
        <v>79</v>
      </c>
      <c r="BJ28" s="37">
        <v>83</v>
      </c>
      <c r="BK28" s="37">
        <v>84</v>
      </c>
      <c r="BL28" s="37">
        <v>86</v>
      </c>
      <c r="BM28" s="37">
        <v>86</v>
      </c>
      <c r="BN28" s="37">
        <v>89</v>
      </c>
      <c r="BO28" s="47">
        <v>89</v>
      </c>
      <c r="BP28" s="47">
        <v>89</v>
      </c>
      <c r="BQ28" s="47">
        <v>89</v>
      </c>
      <c r="BR28" s="47">
        <v>89</v>
      </c>
      <c r="BS28" s="47">
        <v>92</v>
      </c>
      <c r="BT28" s="47">
        <v>94</v>
      </c>
      <c r="BU28" s="37">
        <v>94</v>
      </c>
      <c r="BV28" s="37">
        <v>102</v>
      </c>
      <c r="BW28" s="37">
        <v>102</v>
      </c>
      <c r="BX28" s="37"/>
      <c r="BY28" s="37"/>
      <c r="BZ28" s="37"/>
      <c r="CA28" s="47"/>
      <c r="CB28" s="47"/>
      <c r="CC28" s="47"/>
      <c r="CD28" s="47"/>
      <c r="CE28" s="47"/>
      <c r="CF28" s="47"/>
      <c r="CG28" s="37"/>
    </row>
    <row r="29" spans="1:85" s="108" customFormat="1" x14ac:dyDescent="0.25"/>
    <row r="30" spans="1:85" s="108" customFormat="1" x14ac:dyDescent="0.25"/>
    <row r="31" spans="1:85" s="26" customFormat="1" x14ac:dyDescent="0.25">
      <c r="A31" s="109" t="s">
        <v>1209</v>
      </c>
      <c r="B31" s="51" t="s">
        <v>1325</v>
      </c>
      <c r="C31" s="61" t="s">
        <v>1326</v>
      </c>
      <c r="D31" s="54" t="s">
        <v>1245</v>
      </c>
      <c r="E31" s="203" t="s">
        <v>1189</v>
      </c>
      <c r="N31" s="34"/>
    </row>
    <row r="32" spans="1:85" s="26" customFormat="1" ht="29.25" customHeight="1" x14ac:dyDescent="0.25">
      <c r="A32" s="37" t="s">
        <v>1363</v>
      </c>
      <c r="B32" s="20">
        <f>SUM(B4:M4)</f>
        <v>2861873</v>
      </c>
      <c r="C32" s="20">
        <f>SUM(N4:Y4)</f>
        <v>4694881</v>
      </c>
      <c r="D32" s="20">
        <f>SUM(Z4:AK4)</f>
        <v>11125640</v>
      </c>
      <c r="N32" s="34"/>
    </row>
    <row r="33" spans="1:19" x14ac:dyDescent="0.25">
      <c r="A33" s="37" t="s">
        <v>1361</v>
      </c>
      <c r="B33" s="20">
        <f>SUM(B6:M6)</f>
        <v>49728</v>
      </c>
      <c r="C33" s="20">
        <f>SUM(N6:Y6)</f>
        <v>142815</v>
      </c>
      <c r="D33" s="20">
        <f>SUM(Z6:AK6)</f>
        <v>133069</v>
      </c>
      <c r="E33" s="26"/>
      <c r="F33" s="26"/>
      <c r="G33" s="26"/>
      <c r="H33" s="26"/>
      <c r="I33" s="26"/>
      <c r="J33" s="26"/>
      <c r="K33" s="26"/>
      <c r="L33" s="26"/>
      <c r="M33" s="26"/>
      <c r="O33" s="26"/>
      <c r="P33" s="26"/>
      <c r="Q33" s="26"/>
      <c r="R33" s="26"/>
      <c r="S33" s="26"/>
    </row>
    <row r="34" spans="1:19" x14ac:dyDescent="0.25">
      <c r="A34" s="37" t="s">
        <v>1365</v>
      </c>
      <c r="B34" s="20">
        <f>SUM(M13-B13)</f>
        <v>1267</v>
      </c>
      <c r="C34" s="20"/>
      <c r="D34" s="20"/>
      <c r="O34" s="12"/>
    </row>
    <row r="35" spans="1:19" s="108" customFormat="1" x14ac:dyDescent="0.25">
      <c r="A35" s="37" t="s">
        <v>1366</v>
      </c>
      <c r="B35" s="20"/>
      <c r="O35" s="12"/>
    </row>
    <row r="36" spans="1:19" x14ac:dyDescent="0.25">
      <c r="A36" s="37" t="s">
        <v>1362</v>
      </c>
      <c r="B36" s="20">
        <f>SUM(B20:M20)</f>
        <v>1206</v>
      </c>
      <c r="O36" s="12"/>
    </row>
    <row r="37" spans="1:19" x14ac:dyDescent="0.25">
      <c r="A37" s="37" t="s">
        <v>1364</v>
      </c>
      <c r="B37" s="20">
        <f>SUM(B22:M22)</f>
        <v>1395</v>
      </c>
      <c r="D37" s="186"/>
    </row>
  </sheetData>
  <phoneticPr fontId="64" type="noConversion"/>
  <pageMargins left="0.7" right="0.7" top="0.75" bottom="0.75" header="0.3" footer="0.3"/>
  <ignoredErrors>
    <ignoredError sqref="B37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G16"/>
  <sheetViews>
    <sheetView zoomScale="80" zoomScaleNormal="80" zoomScalePageLayoutView="80" workbookViewId="0">
      <pane xSplit="1" topLeftCell="BB1" activePane="topRight" state="frozen"/>
      <selection pane="topRight" activeCell="BJ36" sqref="BJ36"/>
    </sheetView>
  </sheetViews>
  <sheetFormatPr defaultColWidth="8.85546875" defaultRowHeight="15" x14ac:dyDescent="0.25"/>
  <cols>
    <col min="1" max="1" width="25.140625" customWidth="1"/>
  </cols>
  <sheetData>
    <row r="1" spans="1:85" s="24" customFormat="1" ht="20.25" thickBot="1" x14ac:dyDescent="0.35">
      <c r="A1" s="76" t="s">
        <v>1334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ht="15.75" thickTop="1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 t="s">
        <v>1172</v>
      </c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199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x14ac:dyDescent="0.25">
      <c r="A3" s="34"/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41" t="s">
        <v>1460</v>
      </c>
      <c r="AL3" s="201" t="s">
        <v>1203</v>
      </c>
      <c r="AM3" s="201" t="s">
        <v>1453</v>
      </c>
      <c r="AN3" s="216" t="s">
        <v>1169</v>
      </c>
      <c r="AO3" s="216" t="s">
        <v>1170</v>
      </c>
      <c r="AP3" s="216" t="s">
        <v>1171</v>
      </c>
      <c r="AQ3" s="201" t="s">
        <v>1448</v>
      </c>
      <c r="AR3" s="201" t="s">
        <v>1199</v>
      </c>
      <c r="AS3" s="201" t="s">
        <v>1343</v>
      </c>
      <c r="AT3" s="201" t="s">
        <v>1347</v>
      </c>
      <c r="AU3" s="201" t="s">
        <v>1346</v>
      </c>
      <c r="AV3" s="201" t="s">
        <v>1345</v>
      </c>
      <c r="AW3" s="201" t="s">
        <v>1460</v>
      </c>
      <c r="AX3" s="331" t="s">
        <v>1203</v>
      </c>
      <c r="AY3" s="331" t="s">
        <v>1453</v>
      </c>
      <c r="AZ3" s="341" t="s">
        <v>1452</v>
      </c>
      <c r="BA3" s="341" t="s">
        <v>1451</v>
      </c>
      <c r="BB3" s="341" t="s">
        <v>1450</v>
      </c>
      <c r="BC3" s="331" t="s">
        <v>1448</v>
      </c>
      <c r="BD3" s="331" t="s">
        <v>1199</v>
      </c>
      <c r="BE3" s="331" t="s">
        <v>1343</v>
      </c>
      <c r="BF3" s="331" t="s">
        <v>1347</v>
      </c>
      <c r="BG3" s="331" t="s">
        <v>1346</v>
      </c>
      <c r="BH3" s="331" t="s">
        <v>1345</v>
      </c>
      <c r="BI3" s="331" t="s">
        <v>1460</v>
      </c>
      <c r="BJ3" s="141" t="s">
        <v>1203</v>
      </c>
      <c r="BK3" s="141" t="s">
        <v>1453</v>
      </c>
      <c r="BL3" s="141" t="s">
        <v>1452</v>
      </c>
      <c r="BM3" s="141" t="s">
        <v>1451</v>
      </c>
      <c r="BN3" s="141" t="s">
        <v>1450</v>
      </c>
      <c r="BO3" s="141" t="s">
        <v>1448</v>
      </c>
      <c r="BP3" s="141" t="s">
        <v>1199</v>
      </c>
      <c r="BQ3" s="141" t="s">
        <v>1343</v>
      </c>
      <c r="BR3" s="141" t="s">
        <v>1347</v>
      </c>
      <c r="BS3" s="141" t="s">
        <v>1346</v>
      </c>
      <c r="BT3" s="141" t="s">
        <v>1345</v>
      </c>
      <c r="BU3" s="141" t="s">
        <v>1460</v>
      </c>
      <c r="BV3" s="764" t="s">
        <v>1203</v>
      </c>
      <c r="BW3" s="764" t="s">
        <v>1453</v>
      </c>
      <c r="BX3" s="764" t="s">
        <v>1452</v>
      </c>
      <c r="BY3" s="764" t="s">
        <v>1451</v>
      </c>
      <c r="BZ3" s="764" t="s">
        <v>1450</v>
      </c>
      <c r="CA3" s="764" t="s">
        <v>1448</v>
      </c>
      <c r="CB3" s="764" t="s">
        <v>1199</v>
      </c>
      <c r="CC3" s="764" t="s">
        <v>1343</v>
      </c>
      <c r="CD3" s="764" t="s">
        <v>1347</v>
      </c>
      <c r="CE3" s="764" t="s">
        <v>1346</v>
      </c>
      <c r="CF3" s="764" t="s">
        <v>1345</v>
      </c>
      <c r="CG3" s="764" t="s">
        <v>1460</v>
      </c>
    </row>
    <row r="4" spans="1:85" x14ac:dyDescent="0.25">
      <c r="A4" s="56" t="s">
        <v>1352</v>
      </c>
      <c r="B4" s="47"/>
      <c r="C4" s="78"/>
      <c r="D4" s="47"/>
      <c r="E4" s="49"/>
      <c r="F4" s="49"/>
      <c r="G4" s="49">
        <v>2331</v>
      </c>
      <c r="H4" s="47">
        <v>3319</v>
      </c>
      <c r="I4" s="47">
        <v>3854</v>
      </c>
      <c r="J4" s="47">
        <v>4396</v>
      </c>
      <c r="K4" s="47">
        <v>4950</v>
      </c>
      <c r="L4" s="47">
        <v>5436</v>
      </c>
      <c r="M4" s="37">
        <v>5974</v>
      </c>
      <c r="N4" s="37">
        <v>6310</v>
      </c>
      <c r="O4" s="37">
        <v>6679</v>
      </c>
      <c r="P4" s="37">
        <v>6900</v>
      </c>
      <c r="Q4" s="37">
        <v>7033</v>
      </c>
      <c r="R4" s="37">
        <v>7165</v>
      </c>
      <c r="S4" s="37">
        <v>7306</v>
      </c>
      <c r="T4" s="37">
        <v>7485</v>
      </c>
      <c r="U4" s="37">
        <v>7585</v>
      </c>
      <c r="V4" s="37">
        <v>7737</v>
      </c>
      <c r="W4" s="47">
        <v>7992</v>
      </c>
      <c r="X4" s="47">
        <v>8196</v>
      </c>
      <c r="Y4" s="47">
        <v>8314</v>
      </c>
      <c r="Z4" s="47">
        <v>8434</v>
      </c>
      <c r="AA4" s="47">
        <v>8531</v>
      </c>
      <c r="AB4" s="47">
        <v>8624</v>
      </c>
      <c r="AC4" s="47">
        <v>8722</v>
      </c>
      <c r="AD4" s="47">
        <v>8787</v>
      </c>
      <c r="AE4" s="47">
        <v>8917</v>
      </c>
      <c r="AF4" s="47">
        <v>9009</v>
      </c>
      <c r="AG4" s="47">
        <v>9095</v>
      </c>
      <c r="AH4" s="47">
        <v>9167</v>
      </c>
      <c r="AI4" s="47">
        <v>9228</v>
      </c>
      <c r="AJ4" s="47">
        <v>9267</v>
      </c>
      <c r="AK4" s="47">
        <v>9326</v>
      </c>
      <c r="AL4" s="47">
        <v>9351</v>
      </c>
      <c r="AM4" s="47">
        <v>9383</v>
      </c>
      <c r="AN4" s="296">
        <v>9383</v>
      </c>
      <c r="AO4" s="296">
        <v>9383</v>
      </c>
      <c r="AP4" s="296">
        <v>9383</v>
      </c>
      <c r="AQ4" s="47">
        <v>9536</v>
      </c>
      <c r="AR4" s="47">
        <v>9557</v>
      </c>
      <c r="AS4" s="47">
        <v>9983</v>
      </c>
      <c r="AT4" s="47">
        <v>9587</v>
      </c>
      <c r="AU4" s="47">
        <v>9583</v>
      </c>
      <c r="AV4" s="47">
        <v>9563</v>
      </c>
      <c r="AW4" s="47">
        <v>9559</v>
      </c>
      <c r="AX4" s="47">
        <v>9581</v>
      </c>
      <c r="AY4" s="47">
        <v>9579</v>
      </c>
      <c r="AZ4" s="47">
        <v>9583</v>
      </c>
      <c r="BA4" s="47">
        <v>9581</v>
      </c>
      <c r="BB4" s="47">
        <v>9586</v>
      </c>
      <c r="BC4" s="47">
        <v>9585</v>
      </c>
      <c r="BD4" s="47">
        <v>9595</v>
      </c>
      <c r="BE4" s="47">
        <v>9597</v>
      </c>
      <c r="BF4" s="47">
        <v>9600</v>
      </c>
      <c r="BG4" s="47">
        <v>9600</v>
      </c>
      <c r="BH4" s="47">
        <v>9607</v>
      </c>
      <c r="BI4" s="47">
        <v>9654</v>
      </c>
      <c r="BJ4" s="47">
        <v>9655</v>
      </c>
      <c r="BK4" s="47">
        <v>9614</v>
      </c>
      <c r="BL4" s="47">
        <v>9617</v>
      </c>
      <c r="BM4" s="47">
        <v>9620</v>
      </c>
      <c r="BN4" s="47">
        <v>9620</v>
      </c>
      <c r="BO4" s="47">
        <v>9661</v>
      </c>
      <c r="BP4" s="47">
        <v>9614</v>
      </c>
      <c r="BQ4" s="47">
        <v>9611</v>
      </c>
      <c r="BR4" s="47">
        <v>9604</v>
      </c>
      <c r="BS4" s="47">
        <v>9602</v>
      </c>
      <c r="BT4" s="47">
        <v>9593</v>
      </c>
      <c r="BU4" s="47">
        <v>9590</v>
      </c>
      <c r="BV4" s="47">
        <v>9590</v>
      </c>
      <c r="BW4" s="47">
        <v>9589</v>
      </c>
      <c r="BX4" s="47"/>
      <c r="BY4" s="47"/>
      <c r="BZ4" s="47"/>
      <c r="CA4" s="47"/>
      <c r="CB4" s="47"/>
      <c r="CC4" s="47"/>
      <c r="CD4" s="47"/>
      <c r="CE4" s="47"/>
      <c r="CF4" s="47"/>
      <c r="CG4" s="47"/>
    </row>
    <row r="5" spans="1:85" x14ac:dyDescent="0.25">
      <c r="A5" s="37" t="s">
        <v>1283</v>
      </c>
      <c r="B5" s="47"/>
      <c r="C5" s="78"/>
      <c r="D5" s="47"/>
      <c r="E5" s="49"/>
      <c r="F5" s="49"/>
      <c r="G5" s="49">
        <v>3278</v>
      </c>
      <c r="H5" s="47">
        <v>4207</v>
      </c>
      <c r="I5" s="47">
        <v>4948</v>
      </c>
      <c r="J5" s="47">
        <v>5688</v>
      </c>
      <c r="K5" s="47">
        <v>6413</v>
      </c>
      <c r="L5" s="47">
        <v>7084</v>
      </c>
      <c r="M5" s="37">
        <v>7895</v>
      </c>
      <c r="N5" s="37">
        <v>8357</v>
      </c>
      <c r="O5" s="37">
        <v>8812</v>
      </c>
      <c r="P5" s="37">
        <v>9187</v>
      </c>
      <c r="Q5" s="37">
        <v>9382</v>
      </c>
      <c r="R5" s="37">
        <v>9589</v>
      </c>
      <c r="S5" s="37">
        <v>9739</v>
      </c>
      <c r="T5" s="37">
        <v>9890</v>
      </c>
      <c r="U5" s="37">
        <v>10051</v>
      </c>
      <c r="V5" s="37">
        <v>10205</v>
      </c>
      <c r="W5" s="47">
        <v>10582</v>
      </c>
      <c r="X5" s="47">
        <v>10799</v>
      </c>
      <c r="Y5" s="47">
        <v>10966</v>
      </c>
      <c r="Z5" s="47">
        <v>11105</v>
      </c>
      <c r="AA5" s="47">
        <v>11245</v>
      </c>
      <c r="AB5" s="47">
        <v>11355</v>
      </c>
      <c r="AC5" s="47">
        <v>11520</v>
      </c>
      <c r="AD5" s="47">
        <v>11620</v>
      </c>
      <c r="AE5" s="47">
        <v>11718</v>
      </c>
      <c r="AF5" s="47">
        <v>11812</v>
      </c>
      <c r="AG5" s="47">
        <v>11857</v>
      </c>
      <c r="AH5" s="47">
        <v>11961</v>
      </c>
      <c r="AI5" s="47">
        <v>12047</v>
      </c>
      <c r="AJ5" s="47">
        <v>12103</v>
      </c>
      <c r="AK5" s="47">
        <v>12159</v>
      </c>
      <c r="AL5" s="47">
        <v>12159</v>
      </c>
      <c r="AM5" s="47">
        <v>12187</v>
      </c>
      <c r="AN5" s="296">
        <v>12187</v>
      </c>
      <c r="AO5" s="296">
        <v>12187</v>
      </c>
      <c r="AP5" s="296">
        <v>12187</v>
      </c>
      <c r="AQ5" s="47">
        <v>12319</v>
      </c>
      <c r="AR5" s="47">
        <v>12353</v>
      </c>
      <c r="AS5" s="47">
        <v>12852</v>
      </c>
      <c r="AT5" s="47">
        <v>12370</v>
      </c>
      <c r="AU5" s="47">
        <v>12371</v>
      </c>
      <c r="AV5" s="47">
        <v>12340</v>
      </c>
      <c r="AW5" s="47">
        <v>12327</v>
      </c>
      <c r="AX5" s="47">
        <v>12334</v>
      </c>
      <c r="AY5" s="47">
        <v>12332</v>
      </c>
      <c r="AZ5" s="47">
        <v>12330</v>
      </c>
      <c r="BA5" s="47">
        <v>12328</v>
      </c>
      <c r="BB5" s="47">
        <v>12326</v>
      </c>
      <c r="BC5" s="47">
        <v>12325</v>
      </c>
      <c r="BD5" s="47">
        <v>12320</v>
      </c>
      <c r="BE5" s="47">
        <v>12316</v>
      </c>
      <c r="BF5" s="47">
        <v>12315</v>
      </c>
      <c r="BG5" s="47">
        <v>12318</v>
      </c>
      <c r="BH5" s="47">
        <v>12315</v>
      </c>
      <c r="BI5" s="47">
        <v>12374</v>
      </c>
      <c r="BJ5" s="47">
        <v>12377</v>
      </c>
      <c r="BK5" s="47">
        <v>12323</v>
      </c>
      <c r="BL5" s="47">
        <v>12321</v>
      </c>
      <c r="BM5" s="47">
        <v>12320</v>
      </c>
      <c r="BN5" s="47">
        <v>12314</v>
      </c>
      <c r="BO5" s="47">
        <v>12362</v>
      </c>
      <c r="BP5" s="47">
        <v>12302</v>
      </c>
      <c r="BQ5" s="47">
        <v>12300</v>
      </c>
      <c r="BR5" s="47">
        <v>12288</v>
      </c>
      <c r="BS5" s="47">
        <v>12283</v>
      </c>
      <c r="BT5" s="47">
        <v>12274</v>
      </c>
      <c r="BU5" s="47">
        <v>12270</v>
      </c>
      <c r="BV5" s="47">
        <v>12267</v>
      </c>
      <c r="BW5" s="47">
        <v>12266</v>
      </c>
      <c r="BX5" s="47"/>
      <c r="BY5" s="47"/>
      <c r="BZ5" s="47"/>
      <c r="CA5" s="47"/>
      <c r="CB5" s="47"/>
      <c r="CC5" s="47"/>
      <c r="CD5" s="47"/>
      <c r="CE5" s="47"/>
      <c r="CF5" s="47"/>
      <c r="CG5" s="47"/>
    </row>
    <row r="6" spans="1:85" x14ac:dyDescent="0.25">
      <c r="A6" s="59" t="s">
        <v>1431</v>
      </c>
      <c r="B6" s="59"/>
      <c r="C6" s="59"/>
      <c r="D6" s="59"/>
      <c r="E6" s="59"/>
      <c r="F6" s="59"/>
      <c r="G6" s="72">
        <f t="shared" ref="G6:L6" si="0">SUM(G4:G5)</f>
        <v>5609</v>
      </c>
      <c r="H6" s="72">
        <f t="shared" si="0"/>
        <v>7526</v>
      </c>
      <c r="I6" s="72">
        <f t="shared" si="0"/>
        <v>8802</v>
      </c>
      <c r="J6" s="72">
        <f t="shared" si="0"/>
        <v>10084</v>
      </c>
      <c r="K6" s="72">
        <f t="shared" si="0"/>
        <v>11363</v>
      </c>
      <c r="L6" s="72">
        <f t="shared" si="0"/>
        <v>12520</v>
      </c>
      <c r="M6" s="72">
        <f t="shared" ref="M6:R6" si="1">SUM(M4:M5)</f>
        <v>13869</v>
      </c>
      <c r="N6" s="72">
        <f t="shared" si="1"/>
        <v>14667</v>
      </c>
      <c r="O6" s="72">
        <f t="shared" si="1"/>
        <v>15491</v>
      </c>
      <c r="P6" s="72">
        <f t="shared" si="1"/>
        <v>16087</v>
      </c>
      <c r="Q6" s="72">
        <f t="shared" si="1"/>
        <v>16415</v>
      </c>
      <c r="R6" s="72">
        <f t="shared" si="1"/>
        <v>16754</v>
      </c>
      <c r="S6" s="72">
        <f t="shared" ref="S6:X6" si="2">SUM(S4:S5)</f>
        <v>17045</v>
      </c>
      <c r="T6" s="72">
        <f t="shared" si="2"/>
        <v>17375</v>
      </c>
      <c r="U6" s="72">
        <f t="shared" si="2"/>
        <v>17636</v>
      </c>
      <c r="V6" s="72">
        <f t="shared" si="2"/>
        <v>17942</v>
      </c>
      <c r="W6" s="72">
        <f>SUM(W4:W5)</f>
        <v>18574</v>
      </c>
      <c r="X6" s="72">
        <f t="shared" si="2"/>
        <v>18995</v>
      </c>
      <c r="Y6" s="72">
        <f t="shared" ref="Y6:AI6" si="3">SUM(Y4:Y5)</f>
        <v>19280</v>
      </c>
      <c r="Z6" s="72">
        <f t="shared" si="3"/>
        <v>19539</v>
      </c>
      <c r="AA6" s="72">
        <f t="shared" si="3"/>
        <v>19776</v>
      </c>
      <c r="AB6" s="72">
        <f t="shared" si="3"/>
        <v>19979</v>
      </c>
      <c r="AC6" s="72">
        <f t="shared" si="3"/>
        <v>20242</v>
      </c>
      <c r="AD6" s="72">
        <f t="shared" si="3"/>
        <v>20407</v>
      </c>
      <c r="AE6" s="72">
        <f t="shared" si="3"/>
        <v>20635</v>
      </c>
      <c r="AF6" s="72">
        <f t="shared" si="3"/>
        <v>20821</v>
      </c>
      <c r="AG6" s="72">
        <f t="shared" si="3"/>
        <v>20952</v>
      </c>
      <c r="AH6" s="72">
        <f t="shared" si="3"/>
        <v>21128</v>
      </c>
      <c r="AI6" s="72">
        <f t="shared" si="3"/>
        <v>21275</v>
      </c>
      <c r="AJ6" s="72">
        <f t="shared" ref="AJ6:AR6" si="4">SUM(AJ4:AJ5)</f>
        <v>21370</v>
      </c>
      <c r="AK6" s="72">
        <f t="shared" si="4"/>
        <v>21485</v>
      </c>
      <c r="AL6" s="72">
        <f t="shared" si="4"/>
        <v>21510</v>
      </c>
      <c r="AM6" s="72">
        <f t="shared" si="4"/>
        <v>21570</v>
      </c>
      <c r="AN6" s="297">
        <f t="shared" si="4"/>
        <v>21570</v>
      </c>
      <c r="AO6" s="297">
        <f t="shared" si="4"/>
        <v>21570</v>
      </c>
      <c r="AP6" s="297">
        <f t="shared" si="4"/>
        <v>21570</v>
      </c>
      <c r="AQ6" s="72">
        <f t="shared" si="4"/>
        <v>21855</v>
      </c>
      <c r="AR6" s="72">
        <f t="shared" si="4"/>
        <v>21910</v>
      </c>
      <c r="AS6" s="72">
        <f t="shared" ref="AS6:AX6" si="5">SUM(AS4:AS5)</f>
        <v>22835</v>
      </c>
      <c r="AT6" s="72">
        <f t="shared" si="5"/>
        <v>21957</v>
      </c>
      <c r="AU6" s="72">
        <f t="shared" si="5"/>
        <v>21954</v>
      </c>
      <c r="AV6" s="72">
        <f t="shared" si="5"/>
        <v>21903</v>
      </c>
      <c r="AW6" s="72">
        <f t="shared" si="5"/>
        <v>21886</v>
      </c>
      <c r="AX6" s="345">
        <f t="shared" si="5"/>
        <v>21915</v>
      </c>
      <c r="AY6" s="345">
        <f t="shared" ref="AY6:BD6" si="6">SUM(AY4:AY5)</f>
        <v>21911</v>
      </c>
      <c r="AZ6" s="72">
        <f t="shared" si="6"/>
        <v>21913</v>
      </c>
      <c r="BA6" s="72">
        <f t="shared" si="6"/>
        <v>21909</v>
      </c>
      <c r="BB6" s="72">
        <f t="shared" si="6"/>
        <v>21912</v>
      </c>
      <c r="BC6" s="72">
        <f t="shared" si="6"/>
        <v>21910</v>
      </c>
      <c r="BD6" s="72">
        <f t="shared" si="6"/>
        <v>21915</v>
      </c>
      <c r="BE6" s="72">
        <f t="shared" ref="BE6:BK6" si="7">SUM(BE4:BE5)</f>
        <v>21913</v>
      </c>
      <c r="BF6" s="72">
        <f t="shared" si="7"/>
        <v>21915</v>
      </c>
      <c r="BG6" s="72">
        <f t="shared" si="7"/>
        <v>21918</v>
      </c>
      <c r="BH6" s="72">
        <f t="shared" si="7"/>
        <v>21922</v>
      </c>
      <c r="BI6" s="72">
        <f t="shared" si="7"/>
        <v>22028</v>
      </c>
      <c r="BJ6" s="345">
        <f t="shared" si="7"/>
        <v>22032</v>
      </c>
      <c r="BK6" s="345">
        <f t="shared" si="7"/>
        <v>21937</v>
      </c>
      <c r="BL6" s="72">
        <f t="shared" ref="BL6:BQ6" si="8">SUM(BL4:BL5)</f>
        <v>21938</v>
      </c>
      <c r="BM6" s="72">
        <f t="shared" si="8"/>
        <v>21940</v>
      </c>
      <c r="BN6" s="72">
        <f t="shared" si="8"/>
        <v>21934</v>
      </c>
      <c r="BO6" s="72">
        <f t="shared" si="8"/>
        <v>22023</v>
      </c>
      <c r="BP6" s="72">
        <f t="shared" si="8"/>
        <v>21916</v>
      </c>
      <c r="BQ6" s="72">
        <f t="shared" si="8"/>
        <v>21911</v>
      </c>
      <c r="BR6" s="72">
        <f t="shared" ref="BR6:BW6" si="9">SUM(BR4:BR5)</f>
        <v>21892</v>
      </c>
      <c r="BS6" s="72">
        <f t="shared" si="9"/>
        <v>21885</v>
      </c>
      <c r="BT6" s="72">
        <f t="shared" si="9"/>
        <v>21867</v>
      </c>
      <c r="BU6" s="72">
        <f t="shared" si="9"/>
        <v>21860</v>
      </c>
      <c r="BV6" s="345">
        <f t="shared" si="9"/>
        <v>21857</v>
      </c>
      <c r="BW6" s="345">
        <f t="shared" si="9"/>
        <v>21855</v>
      </c>
      <c r="BX6" s="72"/>
      <c r="BY6" s="72"/>
      <c r="BZ6" s="72"/>
      <c r="CA6" s="72"/>
      <c r="CB6" s="72"/>
      <c r="CC6" s="72"/>
      <c r="CD6" s="72"/>
      <c r="CE6" s="72"/>
      <c r="CF6" s="72"/>
      <c r="CG6" s="72"/>
    </row>
    <row r="7" spans="1:85" s="24" customFormat="1" x14ac:dyDescent="0.25">
      <c r="A7" s="59" t="s">
        <v>1377</v>
      </c>
      <c r="B7" s="59"/>
      <c r="C7" s="59"/>
      <c r="D7" s="59"/>
      <c r="E7" s="59"/>
      <c r="F7" s="59"/>
      <c r="G7" s="59"/>
      <c r="H7" s="72">
        <f>H6-G6</f>
        <v>1917</v>
      </c>
      <c r="I7" s="72">
        <f>I6-H6</f>
        <v>1276</v>
      </c>
      <c r="J7" s="72">
        <f>J6-I6</f>
        <v>1282</v>
      </c>
      <c r="K7" s="72">
        <f t="shared" ref="K7:Y7" si="10">K6-J6</f>
        <v>1279</v>
      </c>
      <c r="L7" s="72">
        <f t="shared" si="10"/>
        <v>1157</v>
      </c>
      <c r="M7" s="72">
        <f t="shared" si="10"/>
        <v>1349</v>
      </c>
      <c r="N7" s="72">
        <f t="shared" si="10"/>
        <v>798</v>
      </c>
      <c r="O7" s="72">
        <f t="shared" si="10"/>
        <v>824</v>
      </c>
      <c r="P7" s="72">
        <f t="shared" si="10"/>
        <v>596</v>
      </c>
      <c r="Q7" s="72">
        <f t="shared" si="10"/>
        <v>328</v>
      </c>
      <c r="R7" s="72">
        <f t="shared" si="10"/>
        <v>339</v>
      </c>
      <c r="S7" s="72">
        <f t="shared" si="10"/>
        <v>291</v>
      </c>
      <c r="T7" s="72">
        <f t="shared" si="10"/>
        <v>330</v>
      </c>
      <c r="U7" s="72">
        <f t="shared" si="10"/>
        <v>261</v>
      </c>
      <c r="V7" s="72">
        <f t="shared" si="10"/>
        <v>306</v>
      </c>
      <c r="W7" s="72">
        <f t="shared" si="10"/>
        <v>632</v>
      </c>
      <c r="X7" s="72">
        <f t="shared" si="10"/>
        <v>421</v>
      </c>
      <c r="Y7" s="72">
        <f t="shared" si="10"/>
        <v>285</v>
      </c>
      <c r="Z7" s="72">
        <f t="shared" ref="Z7" si="11">Z6-Y6</f>
        <v>259</v>
      </c>
      <c r="AA7" s="72">
        <f t="shared" ref="AA7" si="12">AA6-Z6</f>
        <v>237</v>
      </c>
      <c r="AB7" s="72">
        <f t="shared" ref="AB7" si="13">AB6-AA6</f>
        <v>203</v>
      </c>
      <c r="AC7" s="72">
        <f t="shared" ref="AC7" si="14">AC6-AB6</f>
        <v>263</v>
      </c>
      <c r="AD7" s="72">
        <f t="shared" ref="AD7" si="15">AD6-AC6</f>
        <v>165</v>
      </c>
      <c r="AE7" s="72">
        <f t="shared" ref="AE7" si="16">AE6-AD6</f>
        <v>228</v>
      </c>
      <c r="AF7" s="72">
        <f t="shared" ref="AF7" si="17">AF6-AE6</f>
        <v>186</v>
      </c>
      <c r="AG7" s="72">
        <f t="shared" ref="AG7:AM7" si="18">AG6-AF6</f>
        <v>131</v>
      </c>
      <c r="AH7" s="72">
        <f t="shared" si="18"/>
        <v>176</v>
      </c>
      <c r="AI7" s="72">
        <f t="shared" si="18"/>
        <v>147</v>
      </c>
      <c r="AJ7" s="72">
        <f t="shared" si="18"/>
        <v>95</v>
      </c>
      <c r="AK7" s="72">
        <f t="shared" si="18"/>
        <v>115</v>
      </c>
      <c r="AL7" s="72">
        <f t="shared" si="18"/>
        <v>25</v>
      </c>
      <c r="AM7" s="72">
        <f t="shared" si="18"/>
        <v>60</v>
      </c>
      <c r="AN7" s="297">
        <v>116</v>
      </c>
      <c r="AO7" s="297">
        <v>172</v>
      </c>
      <c r="AP7" s="297">
        <v>228</v>
      </c>
      <c r="AQ7" s="72">
        <f>AQ6-AM6</f>
        <v>285</v>
      </c>
      <c r="AR7" s="72">
        <v>55</v>
      </c>
      <c r="AS7" s="72">
        <f t="shared" ref="AS7:BW7" si="19">AS6-AR6</f>
        <v>925</v>
      </c>
      <c r="AT7" s="72">
        <f t="shared" si="19"/>
        <v>-878</v>
      </c>
      <c r="AU7" s="72">
        <f t="shared" si="19"/>
        <v>-3</v>
      </c>
      <c r="AV7" s="72">
        <f t="shared" si="19"/>
        <v>-51</v>
      </c>
      <c r="AW7" s="72">
        <f t="shared" si="19"/>
        <v>-17</v>
      </c>
      <c r="AX7" s="345">
        <f t="shared" si="19"/>
        <v>29</v>
      </c>
      <c r="AY7" s="345">
        <f t="shared" si="19"/>
        <v>-4</v>
      </c>
      <c r="AZ7" s="72">
        <f t="shared" si="19"/>
        <v>2</v>
      </c>
      <c r="BA7" s="72">
        <f t="shared" si="19"/>
        <v>-4</v>
      </c>
      <c r="BB7" s="72">
        <f t="shared" si="19"/>
        <v>3</v>
      </c>
      <c r="BC7" s="72">
        <f t="shared" si="19"/>
        <v>-2</v>
      </c>
      <c r="BD7" s="72">
        <f t="shared" si="19"/>
        <v>5</v>
      </c>
      <c r="BE7" s="72">
        <f t="shared" si="19"/>
        <v>-2</v>
      </c>
      <c r="BF7" s="72">
        <f t="shared" si="19"/>
        <v>2</v>
      </c>
      <c r="BG7" s="72">
        <f t="shared" si="19"/>
        <v>3</v>
      </c>
      <c r="BH7" s="72">
        <f t="shared" si="19"/>
        <v>4</v>
      </c>
      <c r="BI7" s="72">
        <f t="shared" si="19"/>
        <v>106</v>
      </c>
      <c r="BJ7" s="345">
        <f t="shared" si="19"/>
        <v>4</v>
      </c>
      <c r="BK7" s="345">
        <f t="shared" si="19"/>
        <v>-95</v>
      </c>
      <c r="BL7" s="72">
        <f t="shared" si="19"/>
        <v>1</v>
      </c>
      <c r="BM7" s="72">
        <f t="shared" si="19"/>
        <v>2</v>
      </c>
      <c r="BN7" s="72">
        <f t="shared" si="19"/>
        <v>-6</v>
      </c>
      <c r="BO7" s="72">
        <f t="shared" si="19"/>
        <v>89</v>
      </c>
      <c r="BP7" s="72">
        <f t="shared" si="19"/>
        <v>-107</v>
      </c>
      <c r="BQ7" s="72">
        <f t="shared" si="19"/>
        <v>-5</v>
      </c>
      <c r="BR7" s="72">
        <f t="shared" si="19"/>
        <v>-19</v>
      </c>
      <c r="BS7" s="72">
        <f t="shared" si="19"/>
        <v>-7</v>
      </c>
      <c r="BT7" s="72">
        <f t="shared" si="19"/>
        <v>-18</v>
      </c>
      <c r="BU7" s="72">
        <f t="shared" si="19"/>
        <v>-7</v>
      </c>
      <c r="BV7" s="345">
        <f t="shared" si="19"/>
        <v>-3</v>
      </c>
      <c r="BW7" s="345">
        <f t="shared" si="19"/>
        <v>-2</v>
      </c>
      <c r="BX7" s="72"/>
      <c r="BY7" s="72"/>
      <c r="BZ7" s="72"/>
      <c r="CA7" s="72"/>
      <c r="CB7" s="72"/>
      <c r="CC7" s="72"/>
      <c r="CD7" s="72"/>
      <c r="CE7" s="72"/>
      <c r="CF7" s="72"/>
      <c r="CG7" s="72"/>
    </row>
    <row r="8" spans="1:85" s="28" customFormat="1" x14ac:dyDescent="0.25">
      <c r="A8" s="6"/>
      <c r="N8" s="34"/>
      <c r="T8" s="108"/>
      <c r="U8" s="108"/>
      <c r="W8" s="108"/>
      <c r="X8" s="108"/>
      <c r="Y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</row>
    <row r="9" spans="1:85" ht="20.25" thickBot="1" x14ac:dyDescent="0.35">
      <c r="A9" s="77" t="s">
        <v>1335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24"/>
      <c r="U9" s="125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</row>
    <row r="10" spans="1:85" s="34" customFormat="1" ht="15.75" thickTop="1" x14ac:dyDescent="0.25">
      <c r="B10" s="51" t="s">
        <v>1325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1" t="s">
        <v>1326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54" t="s">
        <v>1245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99" t="s">
        <v>1137</v>
      </c>
      <c r="AM10" s="200"/>
      <c r="AN10" s="200" t="s">
        <v>1172</v>
      </c>
      <c r="AO10" s="200"/>
      <c r="AP10" s="200"/>
      <c r="AQ10" s="200"/>
      <c r="AR10" s="200"/>
      <c r="AS10" s="200"/>
      <c r="AT10" s="200"/>
      <c r="AU10" s="200"/>
      <c r="AV10" s="200"/>
      <c r="AW10" s="200"/>
      <c r="AX10" s="330" t="s">
        <v>1189</v>
      </c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54" t="s">
        <v>620</v>
      </c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199" t="s">
        <v>196</v>
      </c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</row>
    <row r="11" spans="1:85" x14ac:dyDescent="0.25">
      <c r="A11" s="34"/>
      <c r="B11" s="41" t="s">
        <v>1203</v>
      </c>
      <c r="C11" s="41" t="s">
        <v>1453</v>
      </c>
      <c r="D11" s="41" t="s">
        <v>1452</v>
      </c>
      <c r="E11" s="41" t="s">
        <v>1451</v>
      </c>
      <c r="F11" s="41" t="s">
        <v>1450</v>
      </c>
      <c r="G11" s="41" t="s">
        <v>1448</v>
      </c>
      <c r="H11" s="41" t="s">
        <v>1199</v>
      </c>
      <c r="I11" s="41" t="s">
        <v>1343</v>
      </c>
      <c r="J11" s="41" t="s">
        <v>1347</v>
      </c>
      <c r="K11" s="41" t="s">
        <v>1346</v>
      </c>
      <c r="L11" s="41" t="s">
        <v>1345</v>
      </c>
      <c r="M11" s="70" t="s">
        <v>1460</v>
      </c>
      <c r="N11" s="73" t="s">
        <v>1203</v>
      </c>
      <c r="O11" s="73" t="s">
        <v>1453</v>
      </c>
      <c r="P11" s="73" t="s">
        <v>1452</v>
      </c>
      <c r="Q11" s="73" t="s">
        <v>1451</v>
      </c>
      <c r="R11" s="73" t="s">
        <v>1450</v>
      </c>
      <c r="S11" s="73" t="s">
        <v>1448</v>
      </c>
      <c r="T11" s="73" t="s">
        <v>1199</v>
      </c>
      <c r="U11" s="73" t="s">
        <v>1343</v>
      </c>
      <c r="V11" s="73" t="s">
        <v>1347</v>
      </c>
      <c r="W11" s="73" t="s">
        <v>1346</v>
      </c>
      <c r="X11" s="73" t="s">
        <v>1345</v>
      </c>
      <c r="Y11" s="73" t="s">
        <v>1460</v>
      </c>
      <c r="Z11" s="141" t="s">
        <v>1203</v>
      </c>
      <c r="AA11" s="141" t="s">
        <v>1453</v>
      </c>
      <c r="AB11" s="141" t="s">
        <v>1452</v>
      </c>
      <c r="AC11" s="141" t="s">
        <v>1451</v>
      </c>
      <c r="AD11" s="141" t="s">
        <v>1450</v>
      </c>
      <c r="AE11" s="141" t="s">
        <v>1448</v>
      </c>
      <c r="AF11" s="141" t="s">
        <v>1199</v>
      </c>
      <c r="AG11" s="141" t="s">
        <v>1343</v>
      </c>
      <c r="AH11" s="141" t="s">
        <v>1347</v>
      </c>
      <c r="AI11" s="141" t="s">
        <v>1346</v>
      </c>
      <c r="AJ11" s="141" t="s">
        <v>1345</v>
      </c>
      <c r="AK11" s="141" t="s">
        <v>1460</v>
      </c>
      <c r="AL11" s="201" t="s">
        <v>1203</v>
      </c>
      <c r="AM11" s="201" t="s">
        <v>1453</v>
      </c>
      <c r="AN11" s="216" t="s">
        <v>1169</v>
      </c>
      <c r="AO11" s="216" t="s">
        <v>1170</v>
      </c>
      <c r="AP11" s="216" t="s">
        <v>1171</v>
      </c>
      <c r="AQ11" s="201" t="s">
        <v>1448</v>
      </c>
      <c r="AR11" s="201" t="s">
        <v>1199</v>
      </c>
      <c r="AS11" s="201" t="s">
        <v>1343</v>
      </c>
      <c r="AT11" s="201" t="s">
        <v>1347</v>
      </c>
      <c r="AU11" s="201" t="s">
        <v>1346</v>
      </c>
      <c r="AV11" s="201" t="s">
        <v>1345</v>
      </c>
      <c r="AW11" s="201" t="s">
        <v>1460</v>
      </c>
      <c r="AX11" s="331" t="s">
        <v>1203</v>
      </c>
      <c r="AY11" s="331" t="s">
        <v>1453</v>
      </c>
      <c r="AZ11" s="341" t="s">
        <v>1452</v>
      </c>
      <c r="BA11" s="341" t="s">
        <v>1451</v>
      </c>
      <c r="BB11" s="341" t="s">
        <v>1450</v>
      </c>
      <c r="BC11" s="331" t="s">
        <v>1448</v>
      </c>
      <c r="BD11" s="331" t="s">
        <v>1199</v>
      </c>
      <c r="BE11" s="331" t="s">
        <v>1343</v>
      </c>
      <c r="BF11" s="331" t="s">
        <v>1347</v>
      </c>
      <c r="BG11" s="331" t="s">
        <v>1346</v>
      </c>
      <c r="BH11" s="331" t="s">
        <v>1345</v>
      </c>
      <c r="BI11" s="331" t="s">
        <v>1460</v>
      </c>
      <c r="BJ11" s="141" t="s">
        <v>1203</v>
      </c>
      <c r="BK11" s="141" t="s">
        <v>1453</v>
      </c>
      <c r="BL11" s="141" t="s">
        <v>1452</v>
      </c>
      <c r="BM11" s="141" t="s">
        <v>1451</v>
      </c>
      <c r="BN11" s="141" t="s">
        <v>1450</v>
      </c>
      <c r="BO11" s="141" t="s">
        <v>1448</v>
      </c>
      <c r="BP11" s="141" t="s">
        <v>1199</v>
      </c>
      <c r="BQ11" s="141" t="s">
        <v>1343</v>
      </c>
      <c r="BR11" s="141" t="s">
        <v>1347</v>
      </c>
      <c r="BS11" s="141" t="s">
        <v>1346</v>
      </c>
      <c r="BT11" s="141" t="s">
        <v>1345</v>
      </c>
      <c r="BU11" s="141" t="s">
        <v>1460</v>
      </c>
      <c r="BV11" s="764" t="s">
        <v>1203</v>
      </c>
      <c r="BW11" s="764" t="s">
        <v>1453</v>
      </c>
      <c r="BX11" s="764" t="s">
        <v>1452</v>
      </c>
      <c r="BY11" s="764" t="s">
        <v>1451</v>
      </c>
      <c r="BZ11" s="764" t="s">
        <v>1450</v>
      </c>
      <c r="CA11" s="764" t="s">
        <v>1448</v>
      </c>
      <c r="CB11" s="764" t="s">
        <v>1199</v>
      </c>
      <c r="CC11" s="764" t="s">
        <v>1343</v>
      </c>
      <c r="CD11" s="764" t="s">
        <v>1347</v>
      </c>
      <c r="CE11" s="764" t="s">
        <v>1346</v>
      </c>
      <c r="CF11" s="764" t="s">
        <v>1345</v>
      </c>
      <c r="CG11" s="764" t="s">
        <v>1460</v>
      </c>
    </row>
    <row r="12" spans="1:85" x14ac:dyDescent="0.25">
      <c r="A12" s="56" t="s">
        <v>1352</v>
      </c>
      <c r="B12" s="47"/>
      <c r="C12" s="47"/>
      <c r="D12" s="47"/>
      <c r="E12" s="47"/>
      <c r="F12" s="47"/>
      <c r="G12" s="47">
        <f>4702-184</f>
        <v>4518</v>
      </c>
      <c r="H12" s="47">
        <v>4633</v>
      </c>
      <c r="I12" s="47">
        <v>5246</v>
      </c>
      <c r="J12" s="47">
        <v>5956</v>
      </c>
      <c r="K12" s="47">
        <v>6663</v>
      </c>
      <c r="L12" s="47">
        <v>7199</v>
      </c>
      <c r="M12" s="47">
        <v>7807</v>
      </c>
      <c r="N12" s="47">
        <v>8448</v>
      </c>
      <c r="O12" s="47">
        <v>9085</v>
      </c>
      <c r="P12" s="47">
        <v>9758</v>
      </c>
      <c r="Q12" s="47">
        <v>10238</v>
      </c>
      <c r="R12" s="47">
        <v>10858</v>
      </c>
      <c r="S12" s="47">
        <v>11762</v>
      </c>
      <c r="T12" s="47">
        <v>12698</v>
      </c>
      <c r="U12" s="47">
        <v>13519</v>
      </c>
      <c r="V12" s="47">
        <v>14487</v>
      </c>
      <c r="W12" s="47">
        <v>15960</v>
      </c>
      <c r="X12" s="47">
        <v>16940</v>
      </c>
      <c r="Y12" s="47">
        <v>17473</v>
      </c>
      <c r="Z12" s="47">
        <v>18101</v>
      </c>
      <c r="AA12" s="47">
        <v>18608</v>
      </c>
      <c r="AB12" s="47">
        <v>19304</v>
      </c>
      <c r="AC12" s="47">
        <v>19831</v>
      </c>
      <c r="AD12" s="47">
        <v>20309</v>
      </c>
      <c r="AE12" s="47">
        <v>21011</v>
      </c>
      <c r="AF12" s="47">
        <v>20429</v>
      </c>
      <c r="AG12" s="47">
        <v>21632</v>
      </c>
      <c r="AH12" s="47">
        <v>22356</v>
      </c>
      <c r="AI12" s="47">
        <v>23153</v>
      </c>
      <c r="AJ12" s="47">
        <v>23890</v>
      </c>
      <c r="AK12" s="47">
        <v>24432</v>
      </c>
      <c r="AL12" s="47">
        <v>24711</v>
      </c>
      <c r="AM12" s="47">
        <v>25718</v>
      </c>
      <c r="AN12" s="296">
        <v>25718</v>
      </c>
      <c r="AO12" s="296">
        <v>25718</v>
      </c>
      <c r="AP12" s="296">
        <v>25718</v>
      </c>
      <c r="AQ12" s="47">
        <v>27318</v>
      </c>
      <c r="AR12" s="47">
        <v>27794</v>
      </c>
      <c r="AS12" s="47">
        <v>28308</v>
      </c>
      <c r="AT12" s="47">
        <v>28854</v>
      </c>
      <c r="AU12" s="47">
        <v>29350</v>
      </c>
      <c r="AV12" s="47">
        <v>29961</v>
      </c>
      <c r="AW12" s="47">
        <v>30237</v>
      </c>
      <c r="AX12" s="343">
        <v>30512</v>
      </c>
      <c r="AY12" s="343">
        <v>30813</v>
      </c>
      <c r="AZ12" s="47">
        <v>30997</v>
      </c>
      <c r="BA12" s="47">
        <v>31191</v>
      </c>
      <c r="BB12" s="47">
        <v>31344</v>
      </c>
      <c r="BC12" s="47">
        <v>31542</v>
      </c>
      <c r="BD12" s="47">
        <v>31917</v>
      </c>
      <c r="BE12" s="47">
        <v>32349</v>
      </c>
      <c r="BF12" s="47">
        <v>32700</v>
      </c>
      <c r="BG12" s="47">
        <v>33189</v>
      </c>
      <c r="BH12" s="47">
        <v>33596</v>
      </c>
      <c r="BI12" s="47">
        <v>33944</v>
      </c>
      <c r="BJ12" s="343">
        <v>34382</v>
      </c>
      <c r="BK12" s="343">
        <v>34727</v>
      </c>
      <c r="BL12" s="47">
        <v>35064</v>
      </c>
      <c r="BM12" s="47">
        <v>35332</v>
      </c>
      <c r="BN12" s="47">
        <v>35565</v>
      </c>
      <c r="BO12" s="47">
        <v>35990</v>
      </c>
      <c r="BP12" s="47">
        <v>36576</v>
      </c>
      <c r="BQ12" s="47">
        <v>37143</v>
      </c>
      <c r="BR12" s="47">
        <v>37701</v>
      </c>
      <c r="BS12" s="47">
        <v>38277</v>
      </c>
      <c r="BT12" s="47">
        <v>38730</v>
      </c>
      <c r="BU12" s="47">
        <v>39159</v>
      </c>
      <c r="BV12" s="343">
        <v>40132</v>
      </c>
      <c r="BW12" s="343">
        <v>40742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</row>
    <row r="13" spans="1:85" x14ac:dyDescent="0.25">
      <c r="A13" s="37" t="s">
        <v>1283</v>
      </c>
      <c r="B13" s="47"/>
      <c r="C13" s="47"/>
      <c r="D13" s="47"/>
      <c r="E13" s="47"/>
      <c r="F13" s="47"/>
      <c r="G13" s="47">
        <v>3575</v>
      </c>
      <c r="H13" s="47">
        <v>4021</v>
      </c>
      <c r="I13" s="47">
        <v>4580</v>
      </c>
      <c r="J13" s="47">
        <v>5588</v>
      </c>
      <c r="K13" s="47">
        <v>6311</v>
      </c>
      <c r="L13" s="47">
        <v>7081</v>
      </c>
      <c r="M13" s="47">
        <v>8080</v>
      </c>
      <c r="N13" s="47">
        <v>8957</v>
      </c>
      <c r="O13" s="47">
        <v>9775</v>
      </c>
      <c r="P13" s="47">
        <v>10682</v>
      </c>
      <c r="Q13" s="47">
        <v>11286</v>
      </c>
      <c r="R13" s="47">
        <v>12198</v>
      </c>
      <c r="S13" s="47">
        <v>13695</v>
      </c>
      <c r="T13" s="47">
        <v>14653</v>
      </c>
      <c r="U13" s="47">
        <v>15629</v>
      </c>
      <c r="V13" s="47">
        <v>16941</v>
      </c>
      <c r="W13" s="47">
        <v>17633</v>
      </c>
      <c r="X13" s="47">
        <v>18738</v>
      </c>
      <c r="Y13" s="47">
        <v>19617</v>
      </c>
      <c r="Z13" s="47">
        <v>20920</v>
      </c>
      <c r="AA13" s="47">
        <v>21525</v>
      </c>
      <c r="AB13" s="47">
        <v>21864</v>
      </c>
      <c r="AC13" s="47">
        <v>22335</v>
      </c>
      <c r="AD13" s="47">
        <v>22992</v>
      </c>
      <c r="AE13" s="47">
        <v>23827</v>
      </c>
      <c r="AF13" s="47">
        <v>24383</v>
      </c>
      <c r="AG13" s="47">
        <v>23383</v>
      </c>
      <c r="AH13" s="47">
        <v>24291</v>
      </c>
      <c r="AI13" s="47">
        <v>25295</v>
      </c>
      <c r="AJ13" s="47">
        <v>26155</v>
      </c>
      <c r="AK13" s="47">
        <v>27135</v>
      </c>
      <c r="AL13" s="47">
        <v>27612</v>
      </c>
      <c r="AM13" s="47">
        <v>28340</v>
      </c>
      <c r="AN13" s="296">
        <v>28340</v>
      </c>
      <c r="AO13" s="296">
        <v>28340</v>
      </c>
      <c r="AP13" s="296">
        <v>28340</v>
      </c>
      <c r="AQ13" s="47">
        <v>30434</v>
      </c>
      <c r="AR13" s="47">
        <v>31052</v>
      </c>
      <c r="AS13" s="47">
        <v>31721</v>
      </c>
      <c r="AT13" s="47">
        <v>32407</v>
      </c>
      <c r="AU13" s="47">
        <v>32985</v>
      </c>
      <c r="AV13" s="47">
        <v>34158</v>
      </c>
      <c r="AW13" s="47">
        <v>34882</v>
      </c>
      <c r="AX13" s="343">
        <v>35529</v>
      </c>
      <c r="AY13" s="343">
        <v>35935</v>
      </c>
      <c r="AZ13" s="47">
        <v>36304</v>
      </c>
      <c r="BA13" s="47">
        <v>36536</v>
      </c>
      <c r="BB13" s="47">
        <v>36769</v>
      </c>
      <c r="BC13" s="47">
        <v>37046</v>
      </c>
      <c r="BD13" s="47">
        <v>37427</v>
      </c>
      <c r="BE13" s="47">
        <v>38151</v>
      </c>
      <c r="BF13" s="47">
        <v>38683</v>
      </c>
      <c r="BG13" s="47">
        <v>39214</v>
      </c>
      <c r="BH13" s="47">
        <v>39809</v>
      </c>
      <c r="BI13" s="47">
        <v>40464</v>
      </c>
      <c r="BJ13" s="343">
        <v>41226</v>
      </c>
      <c r="BK13" s="343">
        <v>41714</v>
      </c>
      <c r="BL13" s="47">
        <v>42154</v>
      </c>
      <c r="BM13" s="47">
        <v>42551</v>
      </c>
      <c r="BN13" s="47">
        <v>42898</v>
      </c>
      <c r="BO13" s="47">
        <v>43401</v>
      </c>
      <c r="BP13" s="47">
        <v>43943</v>
      </c>
      <c r="BQ13" s="47">
        <v>44525</v>
      </c>
      <c r="BR13" s="47">
        <v>45110</v>
      </c>
      <c r="BS13" s="47">
        <v>45858</v>
      </c>
      <c r="BT13" s="47">
        <v>46464</v>
      </c>
      <c r="BU13" s="47">
        <v>47230</v>
      </c>
      <c r="BV13" s="343">
        <v>48310</v>
      </c>
      <c r="BW13" s="343">
        <v>49006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/>
    </row>
    <row r="14" spans="1:85" s="24" customFormat="1" x14ac:dyDescent="0.25">
      <c r="A14" s="59" t="s">
        <v>1431</v>
      </c>
      <c r="B14" s="72"/>
      <c r="C14" s="72"/>
      <c r="D14" s="72"/>
      <c r="E14" s="72"/>
      <c r="F14" s="72"/>
      <c r="G14" s="72">
        <f t="shared" ref="G14:T14" si="20">SUM(G12:G13)</f>
        <v>8093</v>
      </c>
      <c r="H14" s="72">
        <f t="shared" si="20"/>
        <v>8654</v>
      </c>
      <c r="I14" s="72">
        <f t="shared" si="20"/>
        <v>9826</v>
      </c>
      <c r="J14" s="72">
        <f t="shared" si="20"/>
        <v>11544</v>
      </c>
      <c r="K14" s="72">
        <f t="shared" si="20"/>
        <v>12974</v>
      </c>
      <c r="L14" s="72">
        <f t="shared" si="20"/>
        <v>14280</v>
      </c>
      <c r="M14" s="72">
        <f t="shared" si="20"/>
        <v>15887</v>
      </c>
      <c r="N14" s="72">
        <f t="shared" si="20"/>
        <v>17405</v>
      </c>
      <c r="O14" s="72">
        <f t="shared" si="20"/>
        <v>18860</v>
      </c>
      <c r="P14" s="72">
        <f t="shared" si="20"/>
        <v>20440</v>
      </c>
      <c r="Q14" s="72">
        <f t="shared" si="20"/>
        <v>21524</v>
      </c>
      <c r="R14" s="72">
        <f t="shared" si="20"/>
        <v>23056</v>
      </c>
      <c r="S14" s="72">
        <f t="shared" si="20"/>
        <v>25457</v>
      </c>
      <c r="T14" s="72">
        <f t="shared" si="20"/>
        <v>27351</v>
      </c>
      <c r="U14" s="72">
        <f t="shared" ref="U14:V14" si="21">SUM(U12:U13)</f>
        <v>29148</v>
      </c>
      <c r="V14" s="72">
        <f t="shared" si="21"/>
        <v>31428</v>
      </c>
      <c r="W14" s="72">
        <f t="shared" ref="W14:X14" si="22">SUM(W12:W13)</f>
        <v>33593</v>
      </c>
      <c r="X14" s="72">
        <f t="shared" si="22"/>
        <v>35678</v>
      </c>
      <c r="Y14" s="72">
        <f t="shared" ref="Y14:AG14" si="23">SUM(Y12:Y13)</f>
        <v>37090</v>
      </c>
      <c r="Z14" s="72">
        <f t="shared" si="23"/>
        <v>39021</v>
      </c>
      <c r="AA14" s="72">
        <f t="shared" si="23"/>
        <v>40133</v>
      </c>
      <c r="AB14" s="72">
        <f t="shared" si="23"/>
        <v>41168</v>
      </c>
      <c r="AC14" s="72">
        <f t="shared" si="23"/>
        <v>42166</v>
      </c>
      <c r="AD14" s="72">
        <f t="shared" si="23"/>
        <v>43301</v>
      </c>
      <c r="AE14" s="72">
        <f t="shared" si="23"/>
        <v>44838</v>
      </c>
      <c r="AF14" s="72">
        <f t="shared" si="23"/>
        <v>44812</v>
      </c>
      <c r="AG14" s="72">
        <f t="shared" si="23"/>
        <v>45015</v>
      </c>
      <c r="AH14" s="72">
        <f t="shared" ref="AH14:AP14" si="24">SUM(AH12:AH13)</f>
        <v>46647</v>
      </c>
      <c r="AI14" s="72">
        <f t="shared" si="24"/>
        <v>48448</v>
      </c>
      <c r="AJ14" s="72">
        <f t="shared" si="24"/>
        <v>50045</v>
      </c>
      <c r="AK14" s="72">
        <f t="shared" si="24"/>
        <v>51567</v>
      </c>
      <c r="AL14" s="72">
        <f t="shared" si="24"/>
        <v>52323</v>
      </c>
      <c r="AM14" s="72">
        <f t="shared" si="24"/>
        <v>54058</v>
      </c>
      <c r="AN14" s="297">
        <f t="shared" si="24"/>
        <v>54058</v>
      </c>
      <c r="AO14" s="297">
        <f t="shared" si="24"/>
        <v>54058</v>
      </c>
      <c r="AP14" s="297">
        <f t="shared" si="24"/>
        <v>54058</v>
      </c>
      <c r="AQ14" s="72">
        <f t="shared" ref="AQ14:AW14" si="25">SUM(AQ12:AQ13)</f>
        <v>57752</v>
      </c>
      <c r="AR14" s="72">
        <f t="shared" si="25"/>
        <v>58846</v>
      </c>
      <c r="AS14" s="72">
        <f t="shared" si="25"/>
        <v>60029</v>
      </c>
      <c r="AT14" s="72">
        <f t="shared" si="25"/>
        <v>61261</v>
      </c>
      <c r="AU14" s="72">
        <f t="shared" si="25"/>
        <v>62335</v>
      </c>
      <c r="AV14" s="72">
        <f t="shared" si="25"/>
        <v>64119</v>
      </c>
      <c r="AW14" s="72">
        <f t="shared" si="25"/>
        <v>65119</v>
      </c>
      <c r="AX14" s="345">
        <f t="shared" ref="AX14:BD14" si="26">SUM(AX12:AX13)</f>
        <v>66041</v>
      </c>
      <c r="AY14" s="345">
        <f t="shared" si="26"/>
        <v>66748</v>
      </c>
      <c r="AZ14" s="72">
        <f t="shared" si="26"/>
        <v>67301</v>
      </c>
      <c r="BA14" s="72">
        <f t="shared" si="26"/>
        <v>67727</v>
      </c>
      <c r="BB14" s="72">
        <f t="shared" si="26"/>
        <v>68113</v>
      </c>
      <c r="BC14" s="72">
        <f t="shared" si="26"/>
        <v>68588</v>
      </c>
      <c r="BD14" s="72">
        <f t="shared" si="26"/>
        <v>69344</v>
      </c>
      <c r="BE14" s="72">
        <f t="shared" ref="BE14:BJ14" si="27">SUM(BE12:BE13)</f>
        <v>70500</v>
      </c>
      <c r="BF14" s="72">
        <f t="shared" si="27"/>
        <v>71383</v>
      </c>
      <c r="BG14" s="72">
        <f t="shared" si="27"/>
        <v>72403</v>
      </c>
      <c r="BH14" s="72">
        <f t="shared" si="27"/>
        <v>73405</v>
      </c>
      <c r="BI14" s="72">
        <f t="shared" si="27"/>
        <v>74408</v>
      </c>
      <c r="BJ14" s="345">
        <f t="shared" si="27"/>
        <v>75608</v>
      </c>
      <c r="BK14" s="345">
        <f t="shared" ref="BK14:BP14" si="28">SUM(BK12:BK13)</f>
        <v>76441</v>
      </c>
      <c r="BL14" s="72">
        <f t="shared" si="28"/>
        <v>77218</v>
      </c>
      <c r="BM14" s="72">
        <f t="shared" si="28"/>
        <v>77883</v>
      </c>
      <c r="BN14" s="72">
        <f t="shared" si="28"/>
        <v>78463</v>
      </c>
      <c r="BO14" s="72">
        <f t="shared" si="28"/>
        <v>79391</v>
      </c>
      <c r="BP14" s="72">
        <f t="shared" si="28"/>
        <v>80519</v>
      </c>
      <c r="BQ14" s="72">
        <f t="shared" ref="BQ14:BV14" si="29">SUM(BQ12:BQ13)</f>
        <v>81668</v>
      </c>
      <c r="BR14" s="72">
        <f t="shared" si="29"/>
        <v>82811</v>
      </c>
      <c r="BS14" s="72">
        <f t="shared" si="29"/>
        <v>84135</v>
      </c>
      <c r="BT14" s="72">
        <f t="shared" si="29"/>
        <v>85194</v>
      </c>
      <c r="BU14" s="72">
        <f t="shared" si="29"/>
        <v>86389</v>
      </c>
      <c r="BV14" s="345">
        <f t="shared" si="29"/>
        <v>88442</v>
      </c>
      <c r="BW14" s="345">
        <f>SUM(BW12:BW13)</f>
        <v>89748</v>
      </c>
      <c r="BX14" s="72"/>
      <c r="BY14" s="72"/>
      <c r="BZ14" s="72"/>
      <c r="CA14" s="72"/>
      <c r="CB14" s="72"/>
      <c r="CC14" s="72"/>
      <c r="CD14" s="72"/>
      <c r="CE14" s="72"/>
      <c r="CF14" s="72"/>
      <c r="CG14" s="72"/>
    </row>
    <row r="15" spans="1:85" x14ac:dyDescent="0.25">
      <c r="A15" s="59" t="s">
        <v>1377</v>
      </c>
      <c r="B15" s="59"/>
      <c r="C15" s="59"/>
      <c r="D15" s="59"/>
      <c r="E15" s="59"/>
      <c r="F15" s="59"/>
      <c r="G15" s="59"/>
      <c r="H15" s="72">
        <f t="shared" ref="H15:Y15" si="30">H14-G14</f>
        <v>561</v>
      </c>
      <c r="I15" s="72">
        <f t="shared" si="30"/>
        <v>1172</v>
      </c>
      <c r="J15" s="72">
        <f t="shared" si="30"/>
        <v>1718</v>
      </c>
      <c r="K15" s="72">
        <f t="shared" si="30"/>
        <v>1430</v>
      </c>
      <c r="L15" s="72">
        <f t="shared" si="30"/>
        <v>1306</v>
      </c>
      <c r="M15" s="72">
        <f t="shared" si="30"/>
        <v>1607</v>
      </c>
      <c r="N15" s="72">
        <f t="shared" si="30"/>
        <v>1518</v>
      </c>
      <c r="O15" s="72">
        <f t="shared" si="30"/>
        <v>1455</v>
      </c>
      <c r="P15" s="72">
        <f t="shared" si="30"/>
        <v>1580</v>
      </c>
      <c r="Q15" s="72">
        <f t="shared" si="30"/>
        <v>1084</v>
      </c>
      <c r="R15" s="72">
        <f t="shared" si="30"/>
        <v>1532</v>
      </c>
      <c r="S15" s="72">
        <f t="shared" si="30"/>
        <v>2401</v>
      </c>
      <c r="T15" s="72">
        <f t="shared" si="30"/>
        <v>1894</v>
      </c>
      <c r="U15" s="72">
        <f t="shared" si="30"/>
        <v>1797</v>
      </c>
      <c r="V15" s="72">
        <f t="shared" si="30"/>
        <v>2280</v>
      </c>
      <c r="W15" s="72">
        <f t="shared" si="30"/>
        <v>2165</v>
      </c>
      <c r="X15" s="72">
        <f t="shared" si="30"/>
        <v>2085</v>
      </c>
      <c r="Y15" s="72">
        <f t="shared" si="30"/>
        <v>1412</v>
      </c>
      <c r="Z15" s="72">
        <f t="shared" ref="Z15" si="31">Z14-Y14</f>
        <v>1931</v>
      </c>
      <c r="AA15" s="72">
        <f t="shared" ref="AA15:AM15" si="32">AA14-Z14</f>
        <v>1112</v>
      </c>
      <c r="AB15" s="72">
        <f t="shared" si="32"/>
        <v>1035</v>
      </c>
      <c r="AC15" s="72">
        <f t="shared" si="32"/>
        <v>998</v>
      </c>
      <c r="AD15" s="72">
        <f t="shared" si="32"/>
        <v>1135</v>
      </c>
      <c r="AE15" s="72">
        <f t="shared" si="32"/>
        <v>1537</v>
      </c>
      <c r="AF15" s="72">
        <f t="shared" si="32"/>
        <v>-26</v>
      </c>
      <c r="AG15" s="72">
        <f t="shared" si="32"/>
        <v>203</v>
      </c>
      <c r="AH15" s="72">
        <f t="shared" si="32"/>
        <v>1632</v>
      </c>
      <c r="AI15" s="72">
        <f t="shared" si="32"/>
        <v>1801</v>
      </c>
      <c r="AJ15" s="72">
        <f t="shared" si="32"/>
        <v>1597</v>
      </c>
      <c r="AK15" s="72">
        <f t="shared" si="32"/>
        <v>1522</v>
      </c>
      <c r="AL15" s="72">
        <f t="shared" si="32"/>
        <v>756</v>
      </c>
      <c r="AM15" s="72">
        <f t="shared" si="32"/>
        <v>1735</v>
      </c>
      <c r="AN15" s="297">
        <v>2224</v>
      </c>
      <c r="AO15" s="297">
        <v>2713</v>
      </c>
      <c r="AP15" s="297">
        <v>3202</v>
      </c>
      <c r="AQ15" s="72">
        <f>AQ14-AM14</f>
        <v>3694</v>
      </c>
      <c r="AR15" s="72">
        <v>1094</v>
      </c>
      <c r="AS15" s="72">
        <f t="shared" ref="AS15:BW15" si="33">AS14-AR14</f>
        <v>1183</v>
      </c>
      <c r="AT15" s="72">
        <f t="shared" si="33"/>
        <v>1232</v>
      </c>
      <c r="AU15" s="72">
        <f t="shared" si="33"/>
        <v>1074</v>
      </c>
      <c r="AV15" s="72">
        <f t="shared" si="33"/>
        <v>1784</v>
      </c>
      <c r="AW15" s="72">
        <f t="shared" si="33"/>
        <v>1000</v>
      </c>
      <c r="AX15" s="345">
        <f t="shared" si="33"/>
        <v>922</v>
      </c>
      <c r="AY15" s="345">
        <f t="shared" si="33"/>
        <v>707</v>
      </c>
      <c r="AZ15" s="72">
        <f t="shared" si="33"/>
        <v>553</v>
      </c>
      <c r="BA15" s="72">
        <f t="shared" si="33"/>
        <v>426</v>
      </c>
      <c r="BB15" s="72">
        <f t="shared" si="33"/>
        <v>386</v>
      </c>
      <c r="BC15" s="72">
        <f t="shared" si="33"/>
        <v>475</v>
      </c>
      <c r="BD15" s="72">
        <f t="shared" si="33"/>
        <v>756</v>
      </c>
      <c r="BE15" s="72">
        <f t="shared" si="33"/>
        <v>1156</v>
      </c>
      <c r="BF15" s="72">
        <f t="shared" si="33"/>
        <v>883</v>
      </c>
      <c r="BG15" s="72">
        <f t="shared" si="33"/>
        <v>1020</v>
      </c>
      <c r="BH15" s="72">
        <f t="shared" si="33"/>
        <v>1002</v>
      </c>
      <c r="BI15" s="72">
        <f t="shared" si="33"/>
        <v>1003</v>
      </c>
      <c r="BJ15" s="345">
        <f t="shared" si="33"/>
        <v>1200</v>
      </c>
      <c r="BK15" s="345">
        <f t="shared" si="33"/>
        <v>833</v>
      </c>
      <c r="BL15" s="72">
        <f t="shared" si="33"/>
        <v>777</v>
      </c>
      <c r="BM15" s="72">
        <f t="shared" si="33"/>
        <v>665</v>
      </c>
      <c r="BN15" s="72">
        <f t="shared" si="33"/>
        <v>580</v>
      </c>
      <c r="BO15" s="72">
        <f t="shared" si="33"/>
        <v>928</v>
      </c>
      <c r="BP15" s="72">
        <f t="shared" si="33"/>
        <v>1128</v>
      </c>
      <c r="BQ15" s="72">
        <f t="shared" si="33"/>
        <v>1149</v>
      </c>
      <c r="BR15" s="72">
        <f t="shared" si="33"/>
        <v>1143</v>
      </c>
      <c r="BS15" s="72">
        <f t="shared" si="33"/>
        <v>1324</v>
      </c>
      <c r="BT15" s="72">
        <f t="shared" si="33"/>
        <v>1059</v>
      </c>
      <c r="BU15" s="72">
        <f t="shared" si="33"/>
        <v>1195</v>
      </c>
      <c r="BV15" s="345">
        <f t="shared" si="33"/>
        <v>2053</v>
      </c>
      <c r="BW15" s="345">
        <f t="shared" si="33"/>
        <v>1306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</row>
    <row r="16" spans="1:85" x14ac:dyDescent="0.25">
      <c r="T16" s="108"/>
      <c r="X16" s="108"/>
      <c r="Y16" s="108"/>
      <c r="AB16" s="20"/>
      <c r="AC16" s="20"/>
      <c r="AD16" s="20"/>
      <c r="AE16" s="20"/>
    </row>
  </sheetData>
  <phoneticPr fontId="6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G163"/>
  <sheetViews>
    <sheetView zoomScale="85" zoomScaleNormal="85" zoomScalePageLayoutView="85" workbookViewId="0">
      <pane xSplit="1" topLeftCell="BE1" activePane="topRight" state="frozen"/>
      <selection pane="topRight" activeCell="BS47" sqref="BS47"/>
    </sheetView>
  </sheetViews>
  <sheetFormatPr defaultColWidth="8.85546875" defaultRowHeight="15" x14ac:dyDescent="0.25"/>
  <cols>
    <col min="1" max="1" width="19.42578125" customWidth="1"/>
    <col min="14" max="15" width="9.42578125" customWidth="1"/>
    <col min="16" max="16" width="9.7109375" customWidth="1"/>
    <col min="17" max="17" width="9.85546875" customWidth="1"/>
    <col min="18" max="18" width="9.42578125" customWidth="1"/>
    <col min="19" max="19" width="10.42578125" customWidth="1"/>
    <col min="20" max="20" width="9.42578125" customWidth="1"/>
    <col min="21" max="21" width="12.7109375" customWidth="1"/>
    <col min="25" max="25" width="10.28515625" customWidth="1"/>
  </cols>
  <sheetData>
    <row r="1" spans="1:85" s="34" customFormat="1" ht="20.25" thickBot="1" x14ac:dyDescent="0.35">
      <c r="A1" s="67" t="s">
        <v>1308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199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s="34" customFormat="1" x14ac:dyDescent="0.25">
      <c r="A3" s="9" t="s">
        <v>1410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41" t="s">
        <v>1460</v>
      </c>
      <c r="AL3" s="201" t="s">
        <v>1203</v>
      </c>
      <c r="AM3" s="201" t="s">
        <v>1453</v>
      </c>
      <c r="AN3" s="216" t="s">
        <v>1169</v>
      </c>
      <c r="AO3" s="216" t="s">
        <v>1170</v>
      </c>
      <c r="AP3" s="216" t="s">
        <v>1171</v>
      </c>
      <c r="AQ3" s="201" t="s">
        <v>1448</v>
      </c>
      <c r="AR3" s="201" t="s">
        <v>1199</v>
      </c>
      <c r="AS3" s="201" t="s">
        <v>1343</v>
      </c>
      <c r="AT3" s="201" t="s">
        <v>1347</v>
      </c>
      <c r="AU3" s="201" t="s">
        <v>1346</v>
      </c>
      <c r="AV3" s="201" t="s">
        <v>1345</v>
      </c>
      <c r="AW3" s="201" t="s">
        <v>1460</v>
      </c>
      <c r="AX3" s="331" t="s">
        <v>1203</v>
      </c>
      <c r="AY3" s="331" t="s">
        <v>1453</v>
      </c>
      <c r="AZ3" s="341" t="s">
        <v>1452</v>
      </c>
      <c r="BA3" s="341" t="s">
        <v>1451</v>
      </c>
      <c r="BB3" s="341" t="s">
        <v>1450</v>
      </c>
      <c r="BC3" s="331" t="s">
        <v>1448</v>
      </c>
      <c r="BD3" s="331" t="s">
        <v>1199</v>
      </c>
      <c r="BE3" s="331" t="s">
        <v>1343</v>
      </c>
      <c r="BF3" s="331" t="s">
        <v>1347</v>
      </c>
      <c r="BG3" s="331" t="s">
        <v>1346</v>
      </c>
      <c r="BH3" s="331" t="s">
        <v>1345</v>
      </c>
      <c r="BI3" s="331" t="s">
        <v>1460</v>
      </c>
      <c r="BJ3" s="141" t="s">
        <v>1203</v>
      </c>
      <c r="BK3" s="141" t="s">
        <v>1453</v>
      </c>
      <c r="BL3" s="141" t="s">
        <v>1452</v>
      </c>
      <c r="BM3" s="141" t="s">
        <v>1451</v>
      </c>
      <c r="BN3" s="141" t="s">
        <v>1450</v>
      </c>
      <c r="BO3" s="141" t="s">
        <v>1448</v>
      </c>
      <c r="BP3" s="141" t="s">
        <v>1199</v>
      </c>
      <c r="BQ3" s="141" t="s">
        <v>1343</v>
      </c>
      <c r="BR3" s="141" t="s">
        <v>1347</v>
      </c>
      <c r="BS3" s="141" t="s">
        <v>1346</v>
      </c>
      <c r="BT3" s="141" t="s">
        <v>1345</v>
      </c>
      <c r="BU3" s="141" t="s">
        <v>1460</v>
      </c>
      <c r="BV3" s="764" t="s">
        <v>1203</v>
      </c>
      <c r="BW3" s="764" t="s">
        <v>1453</v>
      </c>
      <c r="BX3" s="764" t="s">
        <v>1452</v>
      </c>
      <c r="BY3" s="764" t="s">
        <v>1451</v>
      </c>
      <c r="BZ3" s="764" t="s">
        <v>1450</v>
      </c>
      <c r="CA3" s="764" t="s">
        <v>1448</v>
      </c>
      <c r="CB3" s="764" t="s">
        <v>1199</v>
      </c>
      <c r="CC3" s="764" t="s">
        <v>1343</v>
      </c>
      <c r="CD3" s="764" t="s">
        <v>1347</v>
      </c>
      <c r="CE3" s="764" t="s">
        <v>1346</v>
      </c>
      <c r="CF3" s="764" t="s">
        <v>1345</v>
      </c>
      <c r="CG3" s="764" t="s">
        <v>1460</v>
      </c>
    </row>
    <row r="4" spans="1:85" s="108" customFormat="1" x14ac:dyDescent="0.25">
      <c r="A4" s="167"/>
      <c r="B4" s="16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69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201"/>
      <c r="AM4" s="201"/>
      <c r="AN4" s="298" t="s">
        <v>1172</v>
      </c>
      <c r="AO4" s="201"/>
      <c r="AP4" s="201"/>
      <c r="AQ4" s="201"/>
      <c r="AR4" s="201"/>
      <c r="AS4" s="201"/>
      <c r="AT4" s="201"/>
      <c r="AU4" s="201"/>
      <c r="AV4" s="201"/>
      <c r="AW4" s="20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764"/>
      <c r="BW4" s="764"/>
      <c r="BX4" s="764"/>
      <c r="BY4" s="764"/>
      <c r="BZ4" s="764"/>
      <c r="CA4" s="764"/>
      <c r="CB4" s="764"/>
      <c r="CC4" s="764"/>
      <c r="CD4" s="764"/>
      <c r="CE4" s="764"/>
      <c r="CF4" s="764"/>
      <c r="CG4" s="764"/>
    </row>
    <row r="5" spans="1:85" s="108" customFormat="1" x14ac:dyDescent="0.25">
      <c r="A5" s="108" t="s">
        <v>1247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>
        <v>977</v>
      </c>
      <c r="AA5" s="47">
        <v>1040</v>
      </c>
      <c r="AB5" s="47">
        <v>1125</v>
      </c>
      <c r="AC5" s="47">
        <v>1207</v>
      </c>
      <c r="AD5" s="47">
        <v>1285</v>
      </c>
      <c r="AE5" s="47">
        <v>1425</v>
      </c>
      <c r="AF5" s="47">
        <v>1527</v>
      </c>
      <c r="AG5" s="47">
        <v>1625</v>
      </c>
      <c r="AH5" s="47">
        <v>1694</v>
      </c>
      <c r="AI5" s="47">
        <v>1784</v>
      </c>
      <c r="AJ5" s="47">
        <v>1896</v>
      </c>
      <c r="AK5" s="47">
        <v>1983</v>
      </c>
      <c r="AL5" s="47">
        <v>2079</v>
      </c>
      <c r="AM5" s="47">
        <v>2210</v>
      </c>
      <c r="AN5" s="296">
        <v>2210</v>
      </c>
      <c r="AO5" s="296">
        <v>2210</v>
      </c>
      <c r="AP5" s="296">
        <v>2210</v>
      </c>
      <c r="AQ5" s="47">
        <v>2607</v>
      </c>
      <c r="AR5" s="47">
        <v>2703</v>
      </c>
      <c r="AS5" s="47">
        <v>2803</v>
      </c>
      <c r="AT5" s="47">
        <v>2901</v>
      </c>
      <c r="AU5" s="47">
        <v>2980</v>
      </c>
      <c r="AV5" s="47">
        <v>3075</v>
      </c>
      <c r="AW5" s="47">
        <v>3175</v>
      </c>
      <c r="AX5" s="47">
        <v>3262</v>
      </c>
      <c r="AY5" s="47">
        <v>3425</v>
      </c>
      <c r="AZ5" s="47">
        <v>3546</v>
      </c>
      <c r="BA5" s="47">
        <v>3645</v>
      </c>
      <c r="BB5" s="47">
        <v>3724</v>
      </c>
      <c r="BC5" s="47">
        <v>3833</v>
      </c>
      <c r="BD5" s="47">
        <v>3892</v>
      </c>
      <c r="BE5" s="47">
        <v>3947</v>
      </c>
      <c r="BF5" s="47">
        <v>4007</v>
      </c>
      <c r="BG5" s="47">
        <v>4067</v>
      </c>
      <c r="BH5" s="47">
        <v>4144</v>
      </c>
      <c r="BI5" s="47">
        <v>4245</v>
      </c>
      <c r="BJ5" s="47">
        <v>4321</v>
      </c>
      <c r="BK5" s="47">
        <v>4380</v>
      </c>
      <c r="BL5" s="47">
        <v>4439</v>
      </c>
      <c r="BM5" s="47">
        <v>4514</v>
      </c>
      <c r="BN5" s="47">
        <v>4611</v>
      </c>
      <c r="BO5" s="47">
        <v>4677</v>
      </c>
      <c r="BP5" s="47">
        <v>4733</v>
      </c>
      <c r="BQ5" s="47">
        <v>4815</v>
      </c>
      <c r="BR5" s="47">
        <v>4935</v>
      </c>
      <c r="BS5" s="47">
        <v>5000</v>
      </c>
      <c r="BT5" s="47">
        <v>5149</v>
      </c>
      <c r="BU5" s="47">
        <v>5252</v>
      </c>
      <c r="BV5" s="47">
        <v>5347</v>
      </c>
      <c r="BW5" s="47">
        <v>5441</v>
      </c>
      <c r="BX5" s="47"/>
      <c r="BY5" s="47"/>
      <c r="BZ5" s="47"/>
      <c r="CA5" s="47"/>
      <c r="CB5" s="47"/>
      <c r="CC5" s="47"/>
      <c r="CD5" s="47"/>
      <c r="CE5" s="47"/>
      <c r="CF5" s="47"/>
      <c r="CG5" s="47"/>
    </row>
    <row r="6" spans="1:85" s="34" customFormat="1" x14ac:dyDescent="0.25">
      <c r="A6" s="108" t="s">
        <v>1454</v>
      </c>
      <c r="B6" s="47">
        <v>521</v>
      </c>
      <c r="C6" s="47">
        <v>559</v>
      </c>
      <c r="D6" s="47">
        <v>621</v>
      </c>
      <c r="E6" s="47">
        <v>679</v>
      </c>
      <c r="F6" s="47">
        <v>762</v>
      </c>
      <c r="G6" s="47">
        <v>838</v>
      </c>
      <c r="H6" s="47">
        <v>914</v>
      </c>
      <c r="I6" s="47">
        <v>986</v>
      </c>
      <c r="J6" s="47">
        <v>1047</v>
      </c>
      <c r="K6" s="47">
        <v>1100</v>
      </c>
      <c r="L6" s="47">
        <v>1151</v>
      </c>
      <c r="M6" s="47">
        <v>1239</v>
      </c>
      <c r="N6" s="47">
        <v>1305</v>
      </c>
      <c r="O6" s="47">
        <v>1366</v>
      </c>
      <c r="P6" s="47">
        <v>1406</v>
      </c>
      <c r="Q6" s="47">
        <v>1459</v>
      </c>
      <c r="R6" s="47">
        <v>1503</v>
      </c>
      <c r="S6" s="47">
        <v>1544</v>
      </c>
      <c r="T6" s="47">
        <v>1619</v>
      </c>
      <c r="U6" s="47">
        <v>1662</v>
      </c>
      <c r="V6" s="47">
        <v>1700</v>
      </c>
      <c r="W6" s="47">
        <v>1766</v>
      </c>
      <c r="X6" s="47">
        <v>1839</v>
      </c>
      <c r="Y6" s="47">
        <v>1886</v>
      </c>
      <c r="Z6" s="47">
        <v>1940</v>
      </c>
      <c r="AA6" s="47">
        <v>1981</v>
      </c>
      <c r="AB6" s="47">
        <v>2023</v>
      </c>
      <c r="AC6" s="47">
        <v>2054</v>
      </c>
      <c r="AD6" s="47">
        <v>2079</v>
      </c>
      <c r="AE6" s="47">
        <v>2128</v>
      </c>
      <c r="AF6" s="47">
        <v>2191</v>
      </c>
      <c r="AG6" s="47">
        <v>2230</v>
      </c>
      <c r="AH6" s="47">
        <v>2269</v>
      </c>
      <c r="AI6" s="47">
        <v>2333</v>
      </c>
      <c r="AJ6" s="47">
        <v>2405</v>
      </c>
      <c r="AK6" s="47">
        <v>2458</v>
      </c>
      <c r="AL6" s="47">
        <v>2494</v>
      </c>
      <c r="AM6" s="47">
        <v>2559</v>
      </c>
      <c r="AN6" s="296">
        <v>2559</v>
      </c>
      <c r="AO6" s="296">
        <v>2559</v>
      </c>
      <c r="AP6" s="296">
        <v>2559</v>
      </c>
      <c r="AQ6" s="47">
        <v>2699</v>
      </c>
      <c r="AR6" s="47">
        <v>2787</v>
      </c>
      <c r="AS6" s="47">
        <v>2823</v>
      </c>
      <c r="AT6" s="47">
        <v>2853</v>
      </c>
      <c r="AU6" s="47">
        <v>2913</v>
      </c>
      <c r="AV6" s="47">
        <v>2956</v>
      </c>
      <c r="AW6" s="47">
        <v>3071</v>
      </c>
      <c r="AX6" s="47">
        <v>3145</v>
      </c>
      <c r="AY6" s="47">
        <v>3162</v>
      </c>
      <c r="AZ6" s="47">
        <v>3188</v>
      </c>
      <c r="BA6" s="47">
        <v>3214</v>
      </c>
      <c r="BB6" s="47">
        <v>3237</v>
      </c>
      <c r="BC6" s="47">
        <v>3277</v>
      </c>
      <c r="BD6" s="47">
        <v>3333</v>
      </c>
      <c r="BE6" s="47">
        <v>3361</v>
      </c>
      <c r="BF6" s="47">
        <v>3388</v>
      </c>
      <c r="BG6" s="47">
        <v>3417</v>
      </c>
      <c r="BH6" s="47">
        <v>3438</v>
      </c>
      <c r="BI6" s="47">
        <v>3466</v>
      </c>
      <c r="BJ6" s="47">
        <v>3501</v>
      </c>
      <c r="BK6" s="47">
        <v>3503</v>
      </c>
      <c r="BL6" s="47">
        <v>3533</v>
      </c>
      <c r="BM6" s="47">
        <v>3558</v>
      </c>
      <c r="BN6" s="47">
        <v>3592</v>
      </c>
      <c r="BO6" s="47">
        <v>3631</v>
      </c>
      <c r="BP6" s="47">
        <v>3652</v>
      </c>
      <c r="BQ6" s="47">
        <v>3678</v>
      </c>
      <c r="BR6" s="47">
        <v>3712</v>
      </c>
      <c r="BS6" s="47">
        <v>3769</v>
      </c>
      <c r="BT6" s="47">
        <v>3812</v>
      </c>
      <c r="BU6" s="47">
        <v>3838</v>
      </c>
      <c r="BV6" s="47">
        <v>3883</v>
      </c>
      <c r="BW6" s="47">
        <v>3922</v>
      </c>
      <c r="BX6" s="47"/>
      <c r="BY6" s="47"/>
      <c r="BZ6" s="47"/>
      <c r="CA6" s="47"/>
      <c r="CB6" s="47"/>
      <c r="CC6" s="47"/>
      <c r="CD6" s="47"/>
      <c r="CE6" s="47"/>
      <c r="CF6" s="47"/>
      <c r="CG6" s="47"/>
    </row>
    <row r="7" spans="1:85" s="108" customFormat="1" x14ac:dyDescent="0.25">
      <c r="A7" s="108" t="s">
        <v>1264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>
        <v>4457</v>
      </c>
      <c r="AH7" s="47">
        <v>4718</v>
      </c>
      <c r="AI7" s="47">
        <v>4951</v>
      </c>
      <c r="AJ7" s="47">
        <v>5170</v>
      </c>
      <c r="AK7" s="47">
        <v>5336</v>
      </c>
      <c r="AL7" s="47">
        <v>5512</v>
      </c>
      <c r="AM7" s="47">
        <v>5602</v>
      </c>
      <c r="AN7" s="296">
        <v>5602</v>
      </c>
      <c r="AO7" s="296">
        <v>5602</v>
      </c>
      <c r="AP7" s="296">
        <v>5602</v>
      </c>
      <c r="AQ7" s="47">
        <v>5818</v>
      </c>
      <c r="AR7" s="47">
        <v>5889</v>
      </c>
      <c r="AS7" s="47">
        <v>5927</v>
      </c>
      <c r="AT7" s="47">
        <v>5952</v>
      </c>
      <c r="AU7" s="47">
        <v>6000</v>
      </c>
      <c r="AV7" s="47">
        <v>6032</v>
      </c>
      <c r="AW7" s="47">
        <v>6057</v>
      </c>
      <c r="AX7" s="47">
        <v>6094</v>
      </c>
      <c r="AY7" s="47">
        <v>6121</v>
      </c>
      <c r="AZ7" s="47">
        <v>6147</v>
      </c>
      <c r="BA7" s="47">
        <v>6240</v>
      </c>
      <c r="BB7" s="47">
        <v>6352</v>
      </c>
      <c r="BC7" s="47">
        <v>6443</v>
      </c>
      <c r="BD7" s="47">
        <v>6498</v>
      </c>
      <c r="BE7" s="47">
        <v>6567</v>
      </c>
      <c r="BF7" s="47">
        <v>6569</v>
      </c>
      <c r="BG7" s="47">
        <v>6593</v>
      </c>
      <c r="BH7" s="47">
        <v>6851</v>
      </c>
      <c r="BI7" s="47">
        <v>6853</v>
      </c>
      <c r="BJ7" s="47">
        <v>6877</v>
      </c>
      <c r="BK7" s="47">
        <v>7287</v>
      </c>
      <c r="BL7" s="47">
        <v>7305</v>
      </c>
      <c r="BM7" s="47">
        <v>7314</v>
      </c>
      <c r="BN7" s="47">
        <v>7375</v>
      </c>
      <c r="BO7" s="47">
        <v>7670</v>
      </c>
      <c r="BP7" s="47">
        <v>7880</v>
      </c>
      <c r="BQ7" s="47">
        <v>7922</v>
      </c>
      <c r="BR7" s="47">
        <v>7913</v>
      </c>
      <c r="BS7" s="47">
        <v>7897</v>
      </c>
      <c r="BT7" s="47">
        <v>7887</v>
      </c>
      <c r="BU7" s="47">
        <v>7872</v>
      </c>
      <c r="BV7" s="47">
        <v>7856</v>
      </c>
      <c r="BW7" s="47">
        <v>7844</v>
      </c>
      <c r="BX7" s="47"/>
      <c r="BY7" s="47"/>
      <c r="BZ7" s="47"/>
      <c r="CA7" s="47"/>
      <c r="CB7" s="47"/>
      <c r="CC7" s="47"/>
      <c r="CD7" s="47"/>
      <c r="CE7" s="47"/>
      <c r="CF7" s="47"/>
      <c r="CG7" s="47"/>
    </row>
    <row r="8" spans="1:85" s="34" customFormat="1" x14ac:dyDescent="0.25">
      <c r="A8" s="108" t="s">
        <v>1459</v>
      </c>
      <c r="B8" s="47">
        <v>80</v>
      </c>
      <c r="C8" s="47">
        <v>96</v>
      </c>
      <c r="D8" s="47">
        <v>142</v>
      </c>
      <c r="E8" s="47">
        <v>200</v>
      </c>
      <c r="F8" s="47">
        <v>255</v>
      </c>
      <c r="G8" s="47">
        <v>296</v>
      </c>
      <c r="H8" s="47">
        <v>350</v>
      </c>
      <c r="I8" s="47">
        <v>396</v>
      </c>
      <c r="J8" s="47">
        <v>451</v>
      </c>
      <c r="K8" s="47">
        <v>519</v>
      </c>
      <c r="L8" s="47">
        <v>575</v>
      </c>
      <c r="M8" s="47">
        <v>636</v>
      </c>
      <c r="N8" s="47">
        <v>683</v>
      </c>
      <c r="O8" s="47">
        <v>726</v>
      </c>
      <c r="P8" s="47">
        <v>790</v>
      </c>
      <c r="Q8" s="47">
        <v>847</v>
      </c>
      <c r="R8" s="47">
        <v>937</v>
      </c>
      <c r="S8" s="47">
        <v>1022</v>
      </c>
      <c r="T8" s="47">
        <v>1112</v>
      </c>
      <c r="U8" s="47">
        <v>1170</v>
      </c>
      <c r="V8" s="47">
        <v>1256</v>
      </c>
      <c r="W8" s="47">
        <v>1357</v>
      </c>
      <c r="X8" s="47">
        <v>1464</v>
      </c>
      <c r="Y8" s="47">
        <v>1548</v>
      </c>
      <c r="Z8" s="47">
        <v>1633</v>
      </c>
      <c r="AA8" s="47">
        <v>1714</v>
      </c>
      <c r="AB8" s="47">
        <v>1804</v>
      </c>
      <c r="AC8" s="47">
        <v>1906</v>
      </c>
      <c r="AD8" s="47">
        <v>1990</v>
      </c>
      <c r="AE8" s="47">
        <v>2095</v>
      </c>
      <c r="AF8" s="47">
        <v>2200</v>
      </c>
      <c r="AG8" s="47">
        <v>2348</v>
      </c>
      <c r="AH8" s="47">
        <v>2500</v>
      </c>
      <c r="AI8" s="47">
        <v>2650</v>
      </c>
      <c r="AJ8" s="47">
        <v>2860</v>
      </c>
      <c r="AK8" s="47">
        <v>2988</v>
      </c>
      <c r="AL8" s="47">
        <v>3162</v>
      </c>
      <c r="AM8" s="47">
        <v>3366</v>
      </c>
      <c r="AN8" s="296">
        <v>3366</v>
      </c>
      <c r="AO8" s="296">
        <v>3366</v>
      </c>
      <c r="AP8" s="296">
        <v>3366</v>
      </c>
      <c r="AQ8" s="47">
        <v>4157</v>
      </c>
      <c r="AR8" s="47">
        <v>4335</v>
      </c>
      <c r="AS8" s="47">
        <v>4515</v>
      </c>
      <c r="AT8" s="47">
        <v>4698</v>
      </c>
      <c r="AU8" s="47">
        <v>4895</v>
      </c>
      <c r="AV8" s="47">
        <v>5125</v>
      </c>
      <c r="AW8" s="47">
        <v>5315</v>
      </c>
      <c r="AX8" s="47">
        <v>5519</v>
      </c>
      <c r="AY8" s="47">
        <v>5713</v>
      </c>
      <c r="AZ8" s="47">
        <v>5875</v>
      </c>
      <c r="BA8" s="47">
        <v>6085</v>
      </c>
      <c r="BB8" s="47">
        <v>6300</v>
      </c>
      <c r="BC8" s="47">
        <v>6542</v>
      </c>
      <c r="BD8" s="47">
        <v>6721</v>
      </c>
      <c r="BE8" s="47">
        <v>6869</v>
      </c>
      <c r="BF8" s="47">
        <v>7039</v>
      </c>
      <c r="BG8" s="47">
        <v>7264</v>
      </c>
      <c r="BH8" s="47">
        <v>7546</v>
      </c>
      <c r="BI8" s="47">
        <v>7771</v>
      </c>
      <c r="BJ8" s="47">
        <v>7991</v>
      </c>
      <c r="BK8" s="47">
        <v>8175</v>
      </c>
      <c r="BL8" s="47">
        <v>8310</v>
      </c>
      <c r="BM8" s="47">
        <v>8448</v>
      </c>
      <c r="BN8" s="47">
        <v>8636</v>
      </c>
      <c r="BO8" s="47">
        <v>8866</v>
      </c>
      <c r="BP8" s="47">
        <v>9065</v>
      </c>
      <c r="BQ8" s="47">
        <v>9339</v>
      </c>
      <c r="BR8" s="47">
        <v>9813</v>
      </c>
      <c r="BS8" s="47">
        <v>10104</v>
      </c>
      <c r="BT8" s="47">
        <v>10489</v>
      </c>
      <c r="BU8" s="47">
        <v>10842</v>
      </c>
      <c r="BV8" s="47">
        <v>11107</v>
      </c>
      <c r="BW8" s="47">
        <v>11496</v>
      </c>
      <c r="BX8" s="47"/>
      <c r="BY8" s="47"/>
      <c r="BZ8" s="47"/>
      <c r="CA8" s="47"/>
      <c r="CB8" s="47"/>
      <c r="CC8" s="47"/>
      <c r="CD8" s="47"/>
      <c r="CE8" s="47"/>
      <c r="CF8" s="47"/>
      <c r="CG8" s="47"/>
    </row>
    <row r="9" spans="1:85" s="108" customFormat="1" x14ac:dyDescent="0.25">
      <c r="A9" s="108" t="s">
        <v>1265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>
        <v>2339</v>
      </c>
      <c r="AH9" s="47">
        <v>2318</v>
      </c>
      <c r="AI9" s="47">
        <v>2303</v>
      </c>
      <c r="AJ9" s="47">
        <v>2293</v>
      </c>
      <c r="AK9" s="47">
        <v>2284</v>
      </c>
      <c r="AL9" s="47">
        <v>2278</v>
      </c>
      <c r="AM9" s="47">
        <v>2279</v>
      </c>
      <c r="AN9" s="296">
        <v>2279</v>
      </c>
      <c r="AO9" s="296">
        <v>2279</v>
      </c>
      <c r="AP9" s="296">
        <v>2279</v>
      </c>
      <c r="AQ9" s="47">
        <v>2273</v>
      </c>
      <c r="AR9" s="47">
        <v>2281</v>
      </c>
      <c r="AS9" s="47">
        <v>2275</v>
      </c>
      <c r="AT9" s="47">
        <v>2276</v>
      </c>
      <c r="AU9" s="47">
        <v>2278</v>
      </c>
      <c r="AV9" s="47">
        <v>2273</v>
      </c>
      <c r="AW9" s="47">
        <v>2266</v>
      </c>
      <c r="AX9" s="47">
        <v>2270</v>
      </c>
      <c r="AY9" s="47">
        <v>2279</v>
      </c>
      <c r="AZ9" s="47">
        <v>2294</v>
      </c>
      <c r="BA9" s="47">
        <v>2293</v>
      </c>
      <c r="BB9" s="47">
        <v>2287</v>
      </c>
      <c r="BC9" s="47">
        <v>2293</v>
      </c>
      <c r="BD9" s="47">
        <v>2290</v>
      </c>
      <c r="BE9" s="47">
        <v>2286</v>
      </c>
      <c r="BF9" s="47">
        <v>2298</v>
      </c>
      <c r="BG9" s="47">
        <v>2317</v>
      </c>
      <c r="BH9" s="47">
        <v>2331</v>
      </c>
      <c r="BI9" s="47">
        <v>2322</v>
      </c>
      <c r="BJ9" s="47">
        <v>2334</v>
      </c>
      <c r="BK9" s="47">
        <v>2346</v>
      </c>
      <c r="BL9" s="47">
        <v>2363</v>
      </c>
      <c r="BM9" s="47">
        <v>2381</v>
      </c>
      <c r="BN9" s="47">
        <v>2421</v>
      </c>
      <c r="BO9" s="47">
        <v>2473</v>
      </c>
      <c r="BP9" s="47">
        <v>2500</v>
      </c>
      <c r="BQ9" s="47">
        <v>2538</v>
      </c>
      <c r="BR9" s="47">
        <v>2578</v>
      </c>
      <c r="BS9" s="47">
        <v>2614</v>
      </c>
      <c r="BT9" s="47">
        <v>2673</v>
      </c>
      <c r="BU9" s="47">
        <v>2722</v>
      </c>
      <c r="BV9" s="47">
        <v>2909</v>
      </c>
      <c r="BW9" s="47">
        <v>7154</v>
      </c>
      <c r="BX9" s="47"/>
      <c r="BY9" s="47"/>
      <c r="BZ9" s="47"/>
      <c r="CA9" s="47"/>
      <c r="CB9" s="47"/>
      <c r="CC9" s="47"/>
      <c r="CD9" s="47"/>
      <c r="CE9" s="47"/>
      <c r="CF9" s="47"/>
      <c r="CG9" s="47"/>
    </row>
    <row r="10" spans="1:85" s="34" customFormat="1" x14ac:dyDescent="0.25">
      <c r="A10" s="34" t="s">
        <v>1456</v>
      </c>
      <c r="B10" s="47">
        <v>760</v>
      </c>
      <c r="C10" s="47">
        <v>837</v>
      </c>
      <c r="D10" s="47">
        <v>930</v>
      </c>
      <c r="E10" s="47">
        <v>1050</v>
      </c>
      <c r="F10" s="47">
        <v>1150</v>
      </c>
      <c r="G10" s="47">
        <v>1263</v>
      </c>
      <c r="H10" s="47">
        <v>1418</v>
      </c>
      <c r="I10" s="47">
        <v>1499</v>
      </c>
      <c r="J10" s="47">
        <v>1593</v>
      </c>
      <c r="K10" s="47">
        <v>1667</v>
      </c>
      <c r="L10" s="47">
        <v>1766</v>
      </c>
      <c r="M10" s="47">
        <v>1886</v>
      </c>
      <c r="N10" s="47">
        <v>1980</v>
      </c>
      <c r="O10" s="47">
        <v>2096</v>
      </c>
      <c r="P10" s="47">
        <v>2258</v>
      </c>
      <c r="Q10" s="47">
        <v>2365</v>
      </c>
      <c r="R10" s="47">
        <v>2517</v>
      </c>
      <c r="S10" s="47">
        <v>2688</v>
      </c>
      <c r="T10" s="47">
        <v>2819</v>
      </c>
      <c r="U10" s="47">
        <v>2965</v>
      </c>
      <c r="V10" s="47">
        <v>3141</v>
      </c>
      <c r="W10" s="47">
        <v>3277</v>
      </c>
      <c r="X10" s="47">
        <v>3514</v>
      </c>
      <c r="Y10" s="47">
        <v>3656</v>
      </c>
      <c r="Z10" s="47">
        <v>3862</v>
      </c>
      <c r="AA10" s="47">
        <v>4007</v>
      </c>
      <c r="AB10" s="47">
        <v>4205</v>
      </c>
      <c r="AC10" s="47">
        <v>4390</v>
      </c>
      <c r="AD10" s="47">
        <v>4583</v>
      </c>
      <c r="AE10" s="47">
        <v>4848</v>
      </c>
      <c r="AF10" s="47">
        <v>5095</v>
      </c>
      <c r="AG10" s="47">
        <v>5247</v>
      </c>
      <c r="AH10" s="47">
        <v>5359</v>
      </c>
      <c r="AI10" s="47">
        <v>5489</v>
      </c>
      <c r="AJ10" s="47">
        <v>5590</v>
      </c>
      <c r="AK10" s="47">
        <v>5697</v>
      </c>
      <c r="AL10" s="47">
        <v>5767</v>
      </c>
      <c r="AM10" s="47">
        <v>5888</v>
      </c>
      <c r="AN10" s="296">
        <v>5888</v>
      </c>
      <c r="AO10" s="296">
        <v>5888</v>
      </c>
      <c r="AP10" s="296">
        <v>5888</v>
      </c>
      <c r="AQ10" s="47">
        <v>6365</v>
      </c>
      <c r="AR10" s="47">
        <v>6468</v>
      </c>
      <c r="AS10" s="47">
        <v>6592</v>
      </c>
      <c r="AT10" s="47">
        <v>6705</v>
      </c>
      <c r="AU10" s="47">
        <v>6839</v>
      </c>
      <c r="AV10" s="47">
        <v>7024</v>
      </c>
      <c r="AW10" s="47">
        <v>7125</v>
      </c>
      <c r="AX10" s="47">
        <v>7267</v>
      </c>
      <c r="AY10" s="47">
        <v>7396</v>
      </c>
      <c r="AZ10" s="47">
        <v>7527</v>
      </c>
      <c r="BA10" s="47">
        <v>7689</v>
      </c>
      <c r="BB10" s="47">
        <v>7882</v>
      </c>
      <c r="BC10" s="47">
        <v>8046</v>
      </c>
      <c r="BD10" s="47">
        <v>8226</v>
      </c>
      <c r="BE10" s="47">
        <v>8353</v>
      </c>
      <c r="BF10" s="47">
        <v>8480</v>
      </c>
      <c r="BG10" s="47">
        <v>8611</v>
      </c>
      <c r="BH10" s="47">
        <v>8742</v>
      </c>
      <c r="BI10" s="47">
        <v>8854</v>
      </c>
      <c r="BJ10" s="47">
        <v>8980</v>
      </c>
      <c r="BK10" s="47">
        <v>9052</v>
      </c>
      <c r="BL10" s="47">
        <v>9144</v>
      </c>
      <c r="BM10" s="47">
        <v>9249</v>
      </c>
      <c r="BN10" s="47">
        <v>9345</v>
      </c>
      <c r="BO10" s="47">
        <v>9446</v>
      </c>
      <c r="BP10" s="47">
        <v>9519</v>
      </c>
      <c r="BQ10" s="47">
        <v>9627</v>
      </c>
      <c r="BR10" s="47">
        <v>9733</v>
      </c>
      <c r="BS10" s="47">
        <v>9832</v>
      </c>
      <c r="BT10" s="47">
        <v>10022</v>
      </c>
      <c r="BU10" s="47">
        <v>10140</v>
      </c>
      <c r="BV10" s="47">
        <v>10266</v>
      </c>
      <c r="BW10" s="47">
        <v>10785</v>
      </c>
      <c r="BX10" s="47"/>
      <c r="BY10" s="47"/>
      <c r="BZ10" s="47"/>
      <c r="CA10" s="47"/>
      <c r="CB10" s="47"/>
      <c r="CC10" s="47"/>
      <c r="CD10" s="47"/>
      <c r="CE10" s="47"/>
      <c r="CF10" s="47"/>
      <c r="CG10" s="47"/>
    </row>
    <row r="11" spans="1:85" s="108" customFormat="1" x14ac:dyDescent="0.25">
      <c r="A11" s="108" t="s">
        <v>869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296"/>
      <c r="AO11" s="296"/>
      <c r="AP11" s="29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>
        <v>261</v>
      </c>
      <c r="BJ11" s="47">
        <v>365</v>
      </c>
      <c r="BK11" s="47">
        <v>374</v>
      </c>
      <c r="BL11" s="47">
        <v>400</v>
      </c>
      <c r="BM11" s="47">
        <v>444</v>
      </c>
      <c r="BN11" s="47">
        <v>477</v>
      </c>
      <c r="BO11" s="47">
        <v>541</v>
      </c>
      <c r="BP11" s="47">
        <v>581</v>
      </c>
      <c r="BQ11" s="47">
        <v>623</v>
      </c>
      <c r="BR11" s="47">
        <v>693</v>
      </c>
      <c r="BS11" s="47">
        <v>737</v>
      </c>
      <c r="BT11" s="47">
        <v>774</v>
      </c>
      <c r="BU11" s="47">
        <v>815</v>
      </c>
      <c r="BV11" s="47">
        <v>850</v>
      </c>
      <c r="BW11" s="47">
        <v>933</v>
      </c>
      <c r="BX11" s="47"/>
      <c r="BY11" s="47"/>
      <c r="BZ11" s="47"/>
      <c r="CA11" s="47"/>
      <c r="CB11" s="47"/>
      <c r="CC11" s="47"/>
      <c r="CD11" s="47"/>
      <c r="CE11" s="47"/>
      <c r="CF11" s="47"/>
      <c r="CG11" s="47"/>
    </row>
    <row r="12" spans="1:85" s="108" customFormat="1" x14ac:dyDescent="0.25">
      <c r="A12" s="108" t="s">
        <v>1139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>
        <v>89</v>
      </c>
      <c r="AN12" s="296">
        <v>89</v>
      </c>
      <c r="AO12" s="296">
        <v>89</v>
      </c>
      <c r="AP12" s="296">
        <v>89</v>
      </c>
      <c r="AQ12" s="47">
        <v>270</v>
      </c>
      <c r="AR12" s="47">
        <v>316</v>
      </c>
      <c r="AS12" s="47">
        <v>357</v>
      </c>
      <c r="AT12" s="47">
        <v>400</v>
      </c>
      <c r="AU12" s="47">
        <v>445</v>
      </c>
      <c r="AV12" s="47">
        <v>482</v>
      </c>
      <c r="AW12" s="47">
        <v>519</v>
      </c>
      <c r="AX12" s="47">
        <v>558</v>
      </c>
      <c r="AY12" s="47">
        <v>629</v>
      </c>
      <c r="AZ12" s="47">
        <v>696</v>
      </c>
      <c r="BA12" s="47">
        <v>774</v>
      </c>
      <c r="BB12" s="47">
        <v>853</v>
      </c>
      <c r="BC12" s="47">
        <v>936</v>
      </c>
      <c r="BD12" s="47">
        <v>1006</v>
      </c>
      <c r="BE12" s="47">
        <v>1074</v>
      </c>
      <c r="BF12" s="47">
        <v>1156</v>
      </c>
      <c r="BG12" s="47">
        <v>1206</v>
      </c>
      <c r="BH12" s="47">
        <v>1258</v>
      </c>
      <c r="BI12" s="47">
        <v>1329</v>
      </c>
      <c r="BJ12" s="47">
        <v>1389</v>
      </c>
      <c r="BK12" s="47">
        <v>1423</v>
      </c>
      <c r="BL12" s="47">
        <v>1463</v>
      </c>
      <c r="BM12" s="47">
        <v>1506</v>
      </c>
      <c r="BN12" s="47">
        <v>1553</v>
      </c>
      <c r="BO12" s="47">
        <v>1593</v>
      </c>
      <c r="BP12" s="47">
        <v>1629</v>
      </c>
      <c r="BQ12" s="47">
        <v>1656</v>
      </c>
      <c r="BR12" s="47">
        <v>1702</v>
      </c>
      <c r="BS12" s="47">
        <v>1724</v>
      </c>
      <c r="BT12" s="47">
        <v>1761</v>
      </c>
      <c r="BU12" s="47">
        <v>1784</v>
      </c>
      <c r="BV12" s="47">
        <v>1808</v>
      </c>
      <c r="BW12" s="47">
        <v>1825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</row>
    <row r="13" spans="1:85" s="34" customFormat="1" x14ac:dyDescent="0.25">
      <c r="A13" s="34" t="s">
        <v>1394</v>
      </c>
      <c r="B13" s="47">
        <v>371</v>
      </c>
      <c r="C13" s="47">
        <v>413</v>
      </c>
      <c r="D13" s="47">
        <v>468</v>
      </c>
      <c r="E13" s="47">
        <v>536</v>
      </c>
      <c r="F13" s="47">
        <v>610</v>
      </c>
      <c r="G13" s="47">
        <v>665</v>
      </c>
      <c r="H13" s="47">
        <v>736</v>
      </c>
      <c r="I13" s="47">
        <v>793</v>
      </c>
      <c r="J13" s="47">
        <v>858</v>
      </c>
      <c r="K13" s="47">
        <v>915</v>
      </c>
      <c r="L13" s="47">
        <v>957</v>
      </c>
      <c r="M13" s="47">
        <v>1024</v>
      </c>
      <c r="N13" s="47">
        <v>1087</v>
      </c>
      <c r="O13" s="47">
        <v>1162</v>
      </c>
      <c r="P13" s="47">
        <v>1238</v>
      </c>
      <c r="Q13" s="47">
        <v>1320</v>
      </c>
      <c r="R13" s="47">
        <v>1467</v>
      </c>
      <c r="S13" s="47">
        <v>1687</v>
      </c>
      <c r="T13" s="47">
        <v>1863</v>
      </c>
      <c r="U13" s="47">
        <v>1995</v>
      </c>
      <c r="V13" s="47">
        <v>2159</v>
      </c>
      <c r="W13" s="47">
        <v>2276</v>
      </c>
      <c r="X13" s="47">
        <v>2418</v>
      </c>
      <c r="Y13" s="47">
        <v>2527</v>
      </c>
      <c r="Z13" s="47">
        <v>2628</v>
      </c>
      <c r="AA13" s="47">
        <v>2736</v>
      </c>
      <c r="AB13" s="47">
        <v>2868</v>
      </c>
      <c r="AC13" s="47">
        <v>2965</v>
      </c>
      <c r="AD13" s="47">
        <v>3038</v>
      </c>
      <c r="AE13" s="47">
        <v>3165</v>
      </c>
      <c r="AF13" s="47">
        <v>3281</v>
      </c>
      <c r="AG13" s="47">
        <v>3405</v>
      </c>
      <c r="AH13" s="47">
        <v>3506</v>
      </c>
      <c r="AI13" s="47">
        <v>3552</v>
      </c>
      <c r="AJ13" s="47">
        <v>3650</v>
      </c>
      <c r="AK13" s="47">
        <v>3747</v>
      </c>
      <c r="AL13" s="47">
        <v>3877</v>
      </c>
      <c r="AM13" s="47">
        <v>4029</v>
      </c>
      <c r="AN13" s="296">
        <v>4029</v>
      </c>
      <c r="AO13" s="296">
        <v>4029</v>
      </c>
      <c r="AP13" s="296">
        <v>4029</v>
      </c>
      <c r="AQ13" s="47">
        <v>4481</v>
      </c>
      <c r="AR13" s="47">
        <v>4580</v>
      </c>
      <c r="AS13" s="47">
        <v>4672</v>
      </c>
      <c r="AT13" s="47">
        <v>4751</v>
      </c>
      <c r="AU13" s="47">
        <v>4834</v>
      </c>
      <c r="AV13" s="47">
        <v>4924</v>
      </c>
      <c r="AW13" s="47">
        <v>5009</v>
      </c>
      <c r="AX13" s="47">
        <v>5086</v>
      </c>
      <c r="AY13" s="47">
        <v>5140</v>
      </c>
      <c r="AZ13" s="47">
        <v>5228</v>
      </c>
      <c r="BA13" s="47">
        <v>5286</v>
      </c>
      <c r="BB13" s="47">
        <v>5352</v>
      </c>
      <c r="BC13" s="47">
        <v>5433</v>
      </c>
      <c r="BD13" s="47">
        <v>5493</v>
      </c>
      <c r="BE13" s="47">
        <v>5542</v>
      </c>
      <c r="BF13" s="47">
        <v>5602</v>
      </c>
      <c r="BG13" s="47">
        <v>5651</v>
      </c>
      <c r="BH13" s="47">
        <v>5707</v>
      </c>
      <c r="BI13" s="47">
        <v>5768</v>
      </c>
      <c r="BJ13" s="47">
        <v>5826</v>
      </c>
      <c r="BK13" s="47">
        <v>5874</v>
      </c>
      <c r="BL13" s="47">
        <v>5912</v>
      </c>
      <c r="BM13" s="47">
        <v>5952</v>
      </c>
      <c r="BN13" s="47">
        <v>5982</v>
      </c>
      <c r="BO13" s="47">
        <v>6006</v>
      </c>
      <c r="BP13" s="47">
        <v>6047</v>
      </c>
      <c r="BQ13" s="47">
        <v>6062</v>
      </c>
      <c r="BR13" s="47">
        <v>6080</v>
      </c>
      <c r="BS13" s="47">
        <v>6086</v>
      </c>
      <c r="BT13" s="47">
        <v>6150</v>
      </c>
      <c r="BU13" s="47">
        <v>6191</v>
      </c>
      <c r="BV13" s="47">
        <v>6242</v>
      </c>
      <c r="BW13" s="47">
        <v>6335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/>
    </row>
    <row r="14" spans="1:85" s="108" customFormat="1" x14ac:dyDescent="0.25">
      <c r="A14" s="108" t="s">
        <v>455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296"/>
      <c r="AO14" s="296"/>
      <c r="AP14" s="29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>
        <v>61</v>
      </c>
      <c r="BK14" s="47">
        <v>60</v>
      </c>
      <c r="BL14" s="47">
        <v>60</v>
      </c>
      <c r="BM14" s="47">
        <v>60</v>
      </c>
      <c r="BN14" s="47">
        <v>109</v>
      </c>
      <c r="BO14" s="47">
        <v>112</v>
      </c>
      <c r="BP14" s="47">
        <v>126</v>
      </c>
      <c r="BQ14" s="47">
        <v>139</v>
      </c>
      <c r="BR14" s="47">
        <v>144</v>
      </c>
      <c r="BS14" s="47">
        <v>148</v>
      </c>
      <c r="BT14" s="47">
        <v>157</v>
      </c>
      <c r="BU14" s="47">
        <v>159</v>
      </c>
      <c r="BV14" s="47">
        <v>161</v>
      </c>
      <c r="BW14" s="47">
        <v>166</v>
      </c>
      <c r="BX14" s="47"/>
      <c r="BY14" s="47"/>
      <c r="BZ14" s="47"/>
      <c r="CA14" s="47"/>
      <c r="CB14" s="47"/>
      <c r="CC14" s="47"/>
      <c r="CD14" s="47"/>
      <c r="CE14" s="47"/>
      <c r="CF14" s="47"/>
      <c r="CG14" s="47"/>
    </row>
    <row r="15" spans="1:85" s="34" customFormat="1" x14ac:dyDescent="0.25">
      <c r="A15" s="108" t="s">
        <v>1135</v>
      </c>
      <c r="B15" s="47"/>
      <c r="C15" s="47"/>
      <c r="D15" s="47"/>
      <c r="E15" s="47">
        <v>106</v>
      </c>
      <c r="F15" s="47">
        <v>223</v>
      </c>
      <c r="G15" s="47">
        <v>318</v>
      </c>
      <c r="H15" s="47">
        <v>409</v>
      </c>
      <c r="I15" s="47">
        <v>479</v>
      </c>
      <c r="J15" s="47">
        <v>624</v>
      </c>
      <c r="K15" s="47">
        <v>808</v>
      </c>
      <c r="L15" s="47">
        <v>982</v>
      </c>
      <c r="M15" s="47">
        <v>1264</v>
      </c>
      <c r="N15" s="47">
        <v>1404</v>
      </c>
      <c r="O15" s="47">
        <v>1548</v>
      </c>
      <c r="P15" s="47">
        <v>1707</v>
      </c>
      <c r="Q15" s="47">
        <v>1903</v>
      </c>
      <c r="R15" s="47">
        <v>2919</v>
      </c>
      <c r="S15" s="47">
        <v>2409</v>
      </c>
      <c r="T15" s="47">
        <v>2665</v>
      </c>
      <c r="U15" s="47">
        <v>2973</v>
      </c>
      <c r="V15" s="47">
        <v>3202</v>
      </c>
      <c r="W15" s="47">
        <v>3407</v>
      </c>
      <c r="X15" s="47">
        <v>3629</v>
      </c>
      <c r="Y15" s="47">
        <v>3816</v>
      </c>
      <c r="Z15" s="47">
        <v>4008</v>
      </c>
      <c r="AA15" s="47">
        <v>4216</v>
      </c>
      <c r="AB15" s="47">
        <v>4535</v>
      </c>
      <c r="AC15" s="47">
        <v>4780</v>
      </c>
      <c r="AD15" s="47">
        <v>5094</v>
      </c>
      <c r="AE15" s="47">
        <v>5453</v>
      </c>
      <c r="AF15" s="47">
        <v>5801</v>
      </c>
      <c r="AG15" s="47">
        <v>6308</v>
      </c>
      <c r="AH15" s="47">
        <v>6770</v>
      </c>
      <c r="AI15" s="47">
        <v>7267</v>
      </c>
      <c r="AJ15" s="47">
        <v>7813</v>
      </c>
      <c r="AK15" s="47">
        <v>8188</v>
      </c>
      <c r="AL15" s="47">
        <v>8687</v>
      </c>
      <c r="AM15" s="47">
        <v>9397</v>
      </c>
      <c r="AN15" s="296">
        <v>9397</v>
      </c>
      <c r="AO15" s="296">
        <v>9397</v>
      </c>
      <c r="AP15" s="296">
        <v>9397</v>
      </c>
      <c r="AQ15" s="47">
        <v>12100</v>
      </c>
      <c r="AR15" s="47">
        <v>12700</v>
      </c>
      <c r="AS15" s="47">
        <v>13229</v>
      </c>
      <c r="AT15" s="47">
        <v>13900</v>
      </c>
      <c r="AU15" s="47">
        <v>14918</v>
      </c>
      <c r="AV15" s="47">
        <v>15723</v>
      </c>
      <c r="AW15" s="47">
        <v>16398</v>
      </c>
      <c r="AX15" s="47">
        <v>17165</v>
      </c>
      <c r="AY15" s="47">
        <v>17803</v>
      </c>
      <c r="AZ15" s="47">
        <v>18542</v>
      </c>
      <c r="BA15" s="47">
        <v>19423</v>
      </c>
      <c r="BB15" s="47">
        <v>20228</v>
      </c>
      <c r="BC15" s="47">
        <v>21003</v>
      </c>
      <c r="BD15" s="47">
        <v>21725</v>
      </c>
      <c r="BE15" s="47">
        <v>22486</v>
      </c>
      <c r="BF15" s="47">
        <v>23183</v>
      </c>
      <c r="BG15" s="47">
        <v>23935</v>
      </c>
      <c r="BH15" s="47">
        <v>24883</v>
      </c>
      <c r="BI15" s="47">
        <v>25751</v>
      </c>
      <c r="BJ15" s="47">
        <v>26574</v>
      </c>
      <c r="BK15" s="47">
        <v>27101</v>
      </c>
      <c r="BL15" s="47">
        <v>27579</v>
      </c>
      <c r="BM15" s="47">
        <v>28099</v>
      </c>
      <c r="BN15" s="47">
        <v>28609</v>
      </c>
      <c r="BO15" s="47">
        <v>29251</v>
      </c>
      <c r="BP15" s="47">
        <v>29680</v>
      </c>
      <c r="BQ15" s="47">
        <v>30187</v>
      </c>
      <c r="BR15" s="47">
        <v>30769</v>
      </c>
      <c r="BS15" s="47">
        <v>31241</v>
      </c>
      <c r="BT15" s="47">
        <v>31949</v>
      </c>
      <c r="BU15" s="47">
        <v>32616</v>
      </c>
      <c r="BV15" s="47">
        <v>33198</v>
      </c>
      <c r="BW15" s="47">
        <v>33955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34" customFormat="1" x14ac:dyDescent="0.25">
      <c r="A16" s="34" t="s">
        <v>1352</v>
      </c>
      <c r="B16" s="47"/>
      <c r="C16" s="47"/>
      <c r="D16" s="71"/>
      <c r="E16" s="71"/>
      <c r="F16" s="47">
        <v>557</v>
      </c>
      <c r="G16" s="47">
        <v>830</v>
      </c>
      <c r="H16" s="47">
        <v>1146</v>
      </c>
      <c r="I16" s="47">
        <v>1385</v>
      </c>
      <c r="J16" s="47">
        <v>1742</v>
      </c>
      <c r="K16" s="47">
        <v>1937</v>
      </c>
      <c r="L16" s="47">
        <v>2184</v>
      </c>
      <c r="M16" s="47">
        <v>2592</v>
      </c>
      <c r="N16" s="47">
        <v>2903</v>
      </c>
      <c r="O16" s="47">
        <v>3235</v>
      </c>
      <c r="P16" s="47">
        <v>3552</v>
      </c>
      <c r="Q16" s="47">
        <v>3919</v>
      </c>
      <c r="R16" s="47">
        <v>4445</v>
      </c>
      <c r="S16" s="47">
        <v>5081</v>
      </c>
      <c r="T16" s="47">
        <v>5858</v>
      </c>
      <c r="U16" s="47">
        <v>6642</v>
      </c>
      <c r="V16" s="47">
        <v>7495</v>
      </c>
      <c r="W16" s="47">
        <v>8193</v>
      </c>
      <c r="X16" s="47">
        <v>9111</v>
      </c>
      <c r="Y16" s="47">
        <v>9944</v>
      </c>
      <c r="Z16" s="47">
        <v>10903</v>
      </c>
      <c r="AA16" s="47">
        <v>11775</v>
      </c>
      <c r="AB16" s="47">
        <v>12930</v>
      </c>
      <c r="AC16" s="47">
        <v>14486</v>
      </c>
      <c r="AD16" s="47">
        <v>15832</v>
      </c>
      <c r="AE16" s="47">
        <v>17089</v>
      </c>
      <c r="AF16" s="47">
        <v>18566</v>
      </c>
      <c r="AG16" s="47">
        <v>19795</v>
      </c>
      <c r="AH16" s="47">
        <v>21296</v>
      </c>
      <c r="AI16" s="47">
        <v>22768</v>
      </c>
      <c r="AJ16" s="47">
        <v>24330</v>
      </c>
      <c r="AK16" s="47">
        <v>25587</v>
      </c>
      <c r="AL16" s="47">
        <v>26999</v>
      </c>
      <c r="AM16" s="47">
        <v>29313</v>
      </c>
      <c r="AN16" s="296">
        <v>29313</v>
      </c>
      <c r="AO16" s="296">
        <v>29313</v>
      </c>
      <c r="AP16" s="296">
        <v>29313</v>
      </c>
      <c r="AQ16" s="47">
        <v>36100</v>
      </c>
      <c r="AR16" s="47">
        <v>37600</v>
      </c>
      <c r="AS16" s="47">
        <v>39173</v>
      </c>
      <c r="AT16" s="47">
        <v>41495</v>
      </c>
      <c r="AU16" s="47">
        <v>43603</v>
      </c>
      <c r="AV16" s="47">
        <v>45878</v>
      </c>
      <c r="AW16" s="47">
        <v>47921</v>
      </c>
      <c r="AX16" s="47">
        <v>50099</v>
      </c>
      <c r="AY16" s="47">
        <v>52272</v>
      </c>
      <c r="AZ16" s="47">
        <v>55435</v>
      </c>
      <c r="BA16" s="47">
        <v>58583</v>
      </c>
      <c r="BB16" s="47">
        <v>61700</v>
      </c>
      <c r="BC16" s="47">
        <v>64589</v>
      </c>
      <c r="BD16" s="47">
        <v>67165</v>
      </c>
      <c r="BE16" s="47">
        <v>69305</v>
      </c>
      <c r="BF16" s="47">
        <v>71445</v>
      </c>
      <c r="BG16" s="47">
        <v>74214</v>
      </c>
      <c r="BH16" s="47">
        <v>77289</v>
      </c>
      <c r="BI16" s="47">
        <v>80080</v>
      </c>
      <c r="BJ16" s="47">
        <v>81909</v>
      </c>
      <c r="BK16" s="47">
        <v>82543</v>
      </c>
      <c r="BL16" s="47">
        <v>84917</v>
      </c>
      <c r="BM16" s="47">
        <v>86651</v>
      </c>
      <c r="BN16" s="47">
        <v>88464</v>
      </c>
      <c r="BO16" s="47">
        <v>90144</v>
      </c>
      <c r="BP16" s="47">
        <v>91112</v>
      </c>
      <c r="BQ16" s="47">
        <v>92533</v>
      </c>
      <c r="BR16" s="47">
        <v>94071</v>
      </c>
      <c r="BS16" s="47">
        <v>95363</v>
      </c>
      <c r="BT16" s="47">
        <v>97098</v>
      </c>
      <c r="BU16" s="47">
        <v>99280</v>
      </c>
      <c r="BV16" s="47">
        <v>101795</v>
      </c>
      <c r="BW16" s="47">
        <v>107575</v>
      </c>
      <c r="BX16" s="47"/>
      <c r="BY16" s="47"/>
      <c r="BZ16" s="47"/>
      <c r="CA16" s="47"/>
      <c r="CB16" s="47"/>
      <c r="CC16" s="47"/>
      <c r="CD16" s="47"/>
      <c r="CE16" s="47"/>
      <c r="CF16" s="47"/>
      <c r="CG16" s="47"/>
    </row>
    <row r="17" spans="1:85" s="108" customFormat="1" hidden="1" x14ac:dyDescent="0.25">
      <c r="A17" s="108" t="s">
        <v>1140</v>
      </c>
      <c r="B17" s="47"/>
      <c r="C17" s="47"/>
      <c r="D17" s="71"/>
      <c r="E17" s="71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296"/>
      <c r="AO17" s="296"/>
      <c r="AP17" s="296"/>
      <c r="AQ17" s="47">
        <v>261</v>
      </c>
      <c r="AR17" s="47">
        <v>302</v>
      </c>
      <c r="AS17" s="47">
        <v>334</v>
      </c>
      <c r="AT17" s="47">
        <v>362</v>
      </c>
      <c r="AU17" s="47">
        <v>392</v>
      </c>
      <c r="AV17" s="47">
        <v>415</v>
      </c>
      <c r="AW17" s="47">
        <v>438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</row>
    <row r="18" spans="1:85" s="34" customFormat="1" hidden="1" x14ac:dyDescent="0.25">
      <c r="A18" s="108" t="s">
        <v>1455</v>
      </c>
      <c r="B18" s="47">
        <v>2499</v>
      </c>
      <c r="C18" s="47">
        <v>2800</v>
      </c>
      <c r="D18" s="47">
        <v>3120</v>
      </c>
      <c r="E18" s="47">
        <v>3503</v>
      </c>
      <c r="F18" s="47">
        <v>4037</v>
      </c>
      <c r="G18" s="47">
        <v>4499</v>
      </c>
      <c r="H18" s="47">
        <v>5003</v>
      </c>
      <c r="I18" s="47">
        <v>5497</v>
      </c>
      <c r="J18" s="47">
        <v>6148</v>
      </c>
      <c r="K18" s="47">
        <v>6631</v>
      </c>
      <c r="L18" s="47">
        <v>7233</v>
      </c>
      <c r="M18" s="47">
        <v>8207</v>
      </c>
      <c r="N18" s="47">
        <v>8787</v>
      </c>
      <c r="O18" s="47">
        <v>9360</v>
      </c>
      <c r="P18" s="47">
        <v>10068</v>
      </c>
      <c r="Q18" s="47">
        <v>10882</v>
      </c>
      <c r="R18" s="47">
        <v>11938</v>
      </c>
      <c r="S18" s="47">
        <v>13089</v>
      </c>
      <c r="T18" s="47">
        <v>14189</v>
      </c>
      <c r="U18" s="47">
        <v>14921</v>
      </c>
      <c r="V18" s="47">
        <v>15601</v>
      </c>
      <c r="W18" s="47">
        <v>16201</v>
      </c>
      <c r="X18" s="47">
        <v>16976</v>
      </c>
      <c r="Y18" s="47">
        <v>17537</v>
      </c>
      <c r="Z18" s="47">
        <v>18360</v>
      </c>
      <c r="AA18" s="47">
        <v>18946</v>
      </c>
      <c r="AB18" s="47">
        <v>19372</v>
      </c>
      <c r="AC18" s="47">
        <v>19663</v>
      </c>
      <c r="AD18" s="47">
        <v>19979</v>
      </c>
      <c r="AE18" s="47">
        <v>20921</v>
      </c>
      <c r="AF18" s="47">
        <v>21805</v>
      </c>
      <c r="AG18" s="47">
        <v>22607</v>
      </c>
      <c r="AH18" s="47">
        <v>23180</v>
      </c>
      <c r="AI18" s="47">
        <v>23703</v>
      </c>
      <c r="AJ18" s="47">
        <v>24451</v>
      </c>
      <c r="AK18" s="47">
        <v>24814</v>
      </c>
      <c r="AL18" s="47">
        <v>25099</v>
      </c>
      <c r="AM18" s="47">
        <v>25321</v>
      </c>
      <c r="AN18" s="296">
        <v>25321</v>
      </c>
      <c r="AO18" s="296">
        <v>25321</v>
      </c>
      <c r="AP18" s="296">
        <v>25321</v>
      </c>
      <c r="AQ18" s="47">
        <v>26100</v>
      </c>
      <c r="AR18" s="47">
        <v>26200</v>
      </c>
      <c r="AS18" s="47">
        <v>26431</v>
      </c>
      <c r="AT18" s="47">
        <v>26700</v>
      </c>
      <c r="AU18" s="47">
        <v>26883</v>
      </c>
      <c r="AV18" s="47">
        <v>27086</v>
      </c>
      <c r="AW18" s="47">
        <v>27216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</row>
    <row r="19" spans="1:85" s="108" customFormat="1" x14ac:dyDescent="0.25">
      <c r="A19" s="108" t="s">
        <v>1004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296"/>
      <c r="AO19" s="296"/>
      <c r="AP19" s="29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>
        <v>20</v>
      </c>
      <c r="BC19" s="47">
        <v>347</v>
      </c>
      <c r="BD19" s="47">
        <v>454</v>
      </c>
      <c r="BE19" s="47">
        <v>572</v>
      </c>
      <c r="BF19" s="47">
        <v>700</v>
      </c>
      <c r="BG19" s="47">
        <v>883</v>
      </c>
      <c r="BH19" s="47">
        <v>1101</v>
      </c>
      <c r="BI19" s="47">
        <v>1185</v>
      </c>
      <c r="BJ19" s="47">
        <v>1315</v>
      </c>
      <c r="BK19" s="47">
        <v>1467</v>
      </c>
      <c r="BL19" s="47">
        <v>1600</v>
      </c>
      <c r="BM19" s="47">
        <v>2082</v>
      </c>
      <c r="BN19" s="47">
        <v>2396</v>
      </c>
      <c r="BO19" s="47">
        <v>2556</v>
      </c>
      <c r="BP19" s="47">
        <v>2678</v>
      </c>
      <c r="BQ19" s="47">
        <v>2809</v>
      </c>
      <c r="BR19" s="47">
        <v>1656</v>
      </c>
      <c r="BS19" s="47">
        <v>3122</v>
      </c>
      <c r="BT19" s="47">
        <v>3288</v>
      </c>
      <c r="BU19" s="47">
        <v>3425</v>
      </c>
      <c r="BV19" s="47">
        <v>3565</v>
      </c>
      <c r="BW19" s="47">
        <v>3668</v>
      </c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s="34" customFormat="1" x14ac:dyDescent="0.25">
      <c r="A20" s="108" t="s">
        <v>1186</v>
      </c>
      <c r="B20" s="47">
        <v>229</v>
      </c>
      <c r="C20" s="47">
        <v>347</v>
      </c>
      <c r="D20" s="47">
        <v>424</v>
      </c>
      <c r="E20" s="47">
        <v>515</v>
      </c>
      <c r="F20" s="47">
        <v>640</v>
      </c>
      <c r="G20" s="47">
        <v>849</v>
      </c>
      <c r="H20" s="47">
        <v>1197</v>
      </c>
      <c r="I20" s="47">
        <v>1490</v>
      </c>
      <c r="J20" s="47">
        <v>1806</v>
      </c>
      <c r="K20" s="47">
        <v>1992</v>
      </c>
      <c r="L20" s="47">
        <v>2121</v>
      </c>
      <c r="M20" s="47">
        <v>2332</v>
      </c>
      <c r="N20" s="47">
        <v>2437</v>
      </c>
      <c r="O20" s="47">
        <v>2556</v>
      </c>
      <c r="P20" s="47">
        <v>2797</v>
      </c>
      <c r="Q20" s="47">
        <v>2953</v>
      </c>
      <c r="R20" s="47">
        <v>3198</v>
      </c>
      <c r="S20" s="47">
        <v>3644</v>
      </c>
      <c r="T20" s="47">
        <v>4181</v>
      </c>
      <c r="U20" s="47">
        <v>4753</v>
      </c>
      <c r="V20" s="47">
        <v>5251</v>
      </c>
      <c r="W20" s="47">
        <v>5478</v>
      </c>
      <c r="X20" s="47">
        <v>5709</v>
      </c>
      <c r="Y20" s="47">
        <v>5893</v>
      </c>
      <c r="Z20" s="47">
        <v>6151</v>
      </c>
      <c r="AA20" s="47">
        <v>6410</v>
      </c>
      <c r="AB20" s="47">
        <v>6725</v>
      </c>
      <c r="AC20" s="47">
        <v>6987</v>
      </c>
      <c r="AD20" s="47">
        <v>7202</v>
      </c>
      <c r="AE20" s="47">
        <v>7366</v>
      </c>
      <c r="AF20" s="47">
        <v>8471</v>
      </c>
      <c r="AG20" s="47">
        <v>8939</v>
      </c>
      <c r="AH20" s="47">
        <v>9332</v>
      </c>
      <c r="AI20" s="47">
        <v>9611</v>
      </c>
      <c r="AJ20" s="47">
        <v>9842</v>
      </c>
      <c r="AK20" s="47">
        <v>10031</v>
      </c>
      <c r="AL20" s="47">
        <v>10305</v>
      </c>
      <c r="AM20" s="47">
        <v>10712</v>
      </c>
      <c r="AN20" s="296">
        <v>10712</v>
      </c>
      <c r="AO20" s="296">
        <v>10712</v>
      </c>
      <c r="AP20" s="296">
        <v>10712</v>
      </c>
      <c r="AQ20" s="47">
        <v>13600</v>
      </c>
      <c r="AR20" s="47">
        <v>14100</v>
      </c>
      <c r="AS20" s="47">
        <v>14572</v>
      </c>
      <c r="AT20" s="47">
        <v>15200</v>
      </c>
      <c r="AU20" s="47">
        <v>16017</v>
      </c>
      <c r="AV20" s="47">
        <v>16773</v>
      </c>
      <c r="AW20" s="47">
        <v>17410</v>
      </c>
      <c r="AX20" s="47">
        <v>17975</v>
      </c>
      <c r="AY20" s="47">
        <v>18726</v>
      </c>
      <c r="AZ20" s="47">
        <v>19361</v>
      </c>
      <c r="BA20" s="47">
        <v>19981</v>
      </c>
      <c r="BB20" s="47">
        <v>20503</v>
      </c>
      <c r="BC20" s="47">
        <v>21065</v>
      </c>
      <c r="BD20" s="47">
        <v>21644</v>
      </c>
      <c r="BE20" s="47">
        <v>22003</v>
      </c>
      <c r="BF20" s="47">
        <v>22371</v>
      </c>
      <c r="BG20" s="47">
        <v>22821</v>
      </c>
      <c r="BH20" s="47">
        <v>23517</v>
      </c>
      <c r="BI20" s="47">
        <v>23975</v>
      </c>
      <c r="BJ20" s="47">
        <v>24368</v>
      </c>
      <c r="BK20" s="47">
        <v>24707</v>
      </c>
      <c r="BL20" s="47">
        <v>25127</v>
      </c>
      <c r="BM20" s="47">
        <v>25652</v>
      </c>
      <c r="BN20" s="47">
        <v>26158</v>
      </c>
      <c r="BO20" s="47">
        <v>26609</v>
      </c>
      <c r="BP20" s="47">
        <v>26977</v>
      </c>
      <c r="BQ20" s="47">
        <v>27553</v>
      </c>
      <c r="BR20" s="47">
        <v>28089</v>
      </c>
      <c r="BS20" s="47">
        <v>28529</v>
      </c>
      <c r="BT20" s="47">
        <v>29074</v>
      </c>
      <c r="BU20" s="47">
        <v>29510</v>
      </c>
      <c r="BV20" s="47">
        <v>29910</v>
      </c>
      <c r="BW20" s="47">
        <v>30604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</row>
    <row r="21" spans="1:85" s="108" customFormat="1" x14ac:dyDescent="0.25">
      <c r="A21" s="108" t="s">
        <v>1126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>
        <v>5891</v>
      </c>
      <c r="AH21" s="47">
        <v>6156</v>
      </c>
      <c r="AI21" s="47">
        <v>6382</v>
      </c>
      <c r="AJ21" s="47">
        <v>6686</v>
      </c>
      <c r="AK21" s="47">
        <v>6862</v>
      </c>
      <c r="AL21" s="47">
        <v>7062</v>
      </c>
      <c r="AM21" s="47">
        <v>7348</v>
      </c>
      <c r="AN21" s="296">
        <v>7348</v>
      </c>
      <c r="AO21" s="296">
        <v>7348</v>
      </c>
      <c r="AP21" s="296">
        <v>7348</v>
      </c>
      <c r="AQ21" s="47">
        <v>8359</v>
      </c>
      <c r="AR21" s="47">
        <v>8628</v>
      </c>
      <c r="AS21" s="47">
        <v>8777</v>
      </c>
      <c r="AT21" s="47">
        <v>8891</v>
      </c>
      <c r="AU21" s="47">
        <v>9088</v>
      </c>
      <c r="AV21" s="47">
        <v>9263</v>
      </c>
      <c r="AW21" s="47">
        <v>9448</v>
      </c>
      <c r="AX21" s="47">
        <v>9693</v>
      </c>
      <c r="AY21" s="47">
        <v>9845</v>
      </c>
      <c r="AZ21" s="47">
        <v>9989</v>
      </c>
      <c r="BA21" s="47">
        <v>10197</v>
      </c>
      <c r="BB21" s="47">
        <v>10378</v>
      </c>
      <c r="BC21" s="47">
        <v>10527</v>
      </c>
      <c r="BD21" s="47">
        <v>10700</v>
      </c>
      <c r="BE21" s="47">
        <v>10925</v>
      </c>
      <c r="BF21" s="47">
        <v>11026</v>
      </c>
      <c r="BG21" s="47">
        <v>11297</v>
      </c>
      <c r="BH21" s="47">
        <v>13852</v>
      </c>
      <c r="BI21" s="47">
        <v>14230</v>
      </c>
      <c r="BJ21" s="47">
        <v>14484</v>
      </c>
      <c r="BK21" s="47">
        <v>14816</v>
      </c>
      <c r="BL21" s="47">
        <v>15648</v>
      </c>
      <c r="BM21" s="47">
        <v>15979</v>
      </c>
      <c r="BN21" s="47">
        <v>16331</v>
      </c>
      <c r="BO21" s="47">
        <v>16797</v>
      </c>
      <c r="BP21" s="47">
        <v>17202</v>
      </c>
      <c r="BQ21" s="47">
        <v>17841</v>
      </c>
      <c r="BR21" s="47">
        <v>18712</v>
      </c>
      <c r="BS21" s="47">
        <v>19608</v>
      </c>
      <c r="BT21" s="47">
        <v>20602</v>
      </c>
      <c r="BU21" s="47">
        <v>21440</v>
      </c>
      <c r="BV21" s="47">
        <v>22142</v>
      </c>
      <c r="BW21" s="47">
        <v>23289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85" s="34" customFormat="1" x14ac:dyDescent="0.25">
      <c r="A22" s="31" t="s">
        <v>1293</v>
      </c>
      <c r="B22" s="47">
        <v>230</v>
      </c>
      <c r="C22" s="47">
        <v>257</v>
      </c>
      <c r="D22" s="47">
        <v>283</v>
      </c>
      <c r="E22" s="47">
        <v>312</v>
      </c>
      <c r="F22" s="47">
        <v>359</v>
      </c>
      <c r="G22" s="47">
        <v>408</v>
      </c>
      <c r="H22" s="47">
        <v>459</v>
      </c>
      <c r="I22" s="47">
        <v>512</v>
      </c>
      <c r="J22" s="47">
        <v>576</v>
      </c>
      <c r="K22" s="47">
        <v>625</v>
      </c>
      <c r="L22" s="47">
        <v>652</v>
      </c>
      <c r="M22" s="47">
        <v>686</v>
      </c>
      <c r="N22" s="47">
        <v>740</v>
      </c>
      <c r="O22" s="47">
        <v>784</v>
      </c>
      <c r="P22" s="47">
        <v>841</v>
      </c>
      <c r="Q22" s="47">
        <v>897</v>
      </c>
      <c r="R22" s="47">
        <v>980</v>
      </c>
      <c r="S22" s="47">
        <v>1125</v>
      </c>
      <c r="T22" s="47">
        <v>1206</v>
      </c>
      <c r="U22" s="47">
        <v>1306</v>
      </c>
      <c r="V22" s="47">
        <v>1400</v>
      </c>
      <c r="W22" s="47">
        <v>1475</v>
      </c>
      <c r="X22" s="47">
        <v>1546</v>
      </c>
      <c r="Y22" s="47">
        <v>1624</v>
      </c>
      <c r="Z22" s="47">
        <v>1715</v>
      </c>
      <c r="AA22" s="47">
        <v>1793</v>
      </c>
      <c r="AB22" s="47">
        <v>1922</v>
      </c>
      <c r="AC22" s="47">
        <v>2031</v>
      </c>
      <c r="AD22" s="47">
        <v>2159</v>
      </c>
      <c r="AE22" s="47">
        <v>2285</v>
      </c>
      <c r="AF22" s="47">
        <v>2441</v>
      </c>
      <c r="AG22" s="47">
        <v>2612</v>
      </c>
      <c r="AH22" s="47">
        <v>2781</v>
      </c>
      <c r="AI22" s="47">
        <v>2953</v>
      </c>
      <c r="AJ22" s="47">
        <v>3114</v>
      </c>
      <c r="AK22" s="47">
        <v>3251</v>
      </c>
      <c r="AL22" s="47">
        <v>3425</v>
      </c>
      <c r="AM22" s="47">
        <v>3768</v>
      </c>
      <c r="AN22" s="296">
        <v>3768</v>
      </c>
      <c r="AO22" s="296">
        <v>3768</v>
      </c>
      <c r="AP22" s="296">
        <v>3768</v>
      </c>
      <c r="AQ22" s="47">
        <v>4757</v>
      </c>
      <c r="AR22" s="47">
        <v>5004</v>
      </c>
      <c r="AS22" s="47">
        <v>5370</v>
      </c>
      <c r="AT22" s="47">
        <v>5588</v>
      </c>
      <c r="AU22" s="47">
        <v>5792</v>
      </c>
      <c r="AV22" s="47">
        <v>5996</v>
      </c>
      <c r="AW22" s="47">
        <v>6216</v>
      </c>
      <c r="AX22" s="47">
        <v>6430</v>
      </c>
      <c r="AY22" s="47">
        <v>6601</v>
      </c>
      <c r="AZ22" s="47">
        <v>6939</v>
      </c>
      <c r="BA22" s="47">
        <v>7177</v>
      </c>
      <c r="BB22" s="47">
        <v>7380</v>
      </c>
      <c r="BC22" s="47">
        <v>7592</v>
      </c>
      <c r="BD22" s="47">
        <v>7840</v>
      </c>
      <c r="BE22" s="47">
        <v>8019</v>
      </c>
      <c r="BF22" s="47">
        <v>8165</v>
      </c>
      <c r="BG22" s="47">
        <v>8336</v>
      </c>
      <c r="BH22" s="47">
        <v>8623</v>
      </c>
      <c r="BI22" s="47">
        <v>8814</v>
      </c>
      <c r="BJ22" s="47">
        <v>9197</v>
      </c>
      <c r="BK22" s="47">
        <v>9396</v>
      </c>
      <c r="BL22" s="47">
        <v>9674</v>
      </c>
      <c r="BM22" s="47">
        <v>9899</v>
      </c>
      <c r="BN22" s="47">
        <v>10154</v>
      </c>
      <c r="BO22" s="47">
        <v>10483</v>
      </c>
      <c r="BP22" s="47">
        <v>10712</v>
      </c>
      <c r="BQ22" s="47">
        <v>11112</v>
      </c>
      <c r="BR22" s="47">
        <v>11610</v>
      </c>
      <c r="BS22" s="47">
        <v>12080</v>
      </c>
      <c r="BT22" s="47">
        <v>12609</v>
      </c>
      <c r="BU22" s="47">
        <v>13062</v>
      </c>
      <c r="BV22" s="47">
        <v>13520</v>
      </c>
      <c r="BW22" s="47">
        <v>14345</v>
      </c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85" s="34" customFormat="1" x14ac:dyDescent="0.25">
      <c r="A23" s="34" t="s">
        <v>1378</v>
      </c>
      <c r="B23" s="47"/>
      <c r="C23" s="47"/>
      <c r="D23" s="47"/>
      <c r="E23" s="47"/>
      <c r="F23" s="47"/>
      <c r="G23" s="47"/>
      <c r="H23" s="47"/>
      <c r="I23" s="47">
        <v>58</v>
      </c>
      <c r="J23" s="47">
        <v>115</v>
      </c>
      <c r="K23" s="47">
        <v>149</v>
      </c>
      <c r="L23" s="47">
        <v>189</v>
      </c>
      <c r="M23" s="47">
        <v>232</v>
      </c>
      <c r="N23" s="47">
        <v>263</v>
      </c>
      <c r="O23" s="47">
        <v>323</v>
      </c>
      <c r="P23" s="47">
        <v>370</v>
      </c>
      <c r="Q23" s="47">
        <v>428</v>
      </c>
      <c r="R23" s="47">
        <v>496</v>
      </c>
      <c r="S23" s="47">
        <v>596</v>
      </c>
      <c r="T23" s="47">
        <v>680</v>
      </c>
      <c r="U23" s="47">
        <v>767</v>
      </c>
      <c r="V23" s="47">
        <v>853</v>
      </c>
      <c r="W23" s="47">
        <v>917</v>
      </c>
      <c r="X23" s="47">
        <v>1000</v>
      </c>
      <c r="Y23" s="47">
        <v>1080</v>
      </c>
      <c r="Z23" s="47">
        <v>1174</v>
      </c>
      <c r="AA23" s="47">
        <v>1267</v>
      </c>
      <c r="AB23" s="47">
        <v>1366</v>
      </c>
      <c r="AC23" s="47">
        <v>1476</v>
      </c>
      <c r="AD23" s="47">
        <v>1600</v>
      </c>
      <c r="AE23" s="47">
        <v>1720</v>
      </c>
      <c r="AF23" s="47">
        <v>1903</v>
      </c>
      <c r="AG23" s="47">
        <v>2093</v>
      </c>
      <c r="AH23" s="47">
        <v>2346</v>
      </c>
      <c r="AI23" s="47">
        <v>2556</v>
      </c>
      <c r="AJ23" s="47">
        <v>2741</v>
      </c>
      <c r="AK23" s="47">
        <v>2860</v>
      </c>
      <c r="AL23" s="47">
        <v>3039</v>
      </c>
      <c r="AM23" s="47">
        <v>3363</v>
      </c>
      <c r="AN23" s="296">
        <v>3363</v>
      </c>
      <c r="AO23" s="296">
        <v>3363</v>
      </c>
      <c r="AP23" s="296">
        <v>3363</v>
      </c>
      <c r="AQ23" s="47">
        <v>4205</v>
      </c>
      <c r="AR23" s="47">
        <v>4448</v>
      </c>
      <c r="AS23" s="47">
        <v>4710</v>
      </c>
      <c r="AT23" s="47">
        <v>4904</v>
      </c>
      <c r="AU23" s="47">
        <v>5115</v>
      </c>
      <c r="AV23" s="47">
        <v>5310</v>
      </c>
      <c r="AW23" s="47">
        <v>5615</v>
      </c>
      <c r="AX23" s="47">
        <v>5843</v>
      </c>
      <c r="AY23" s="47">
        <v>6017</v>
      </c>
      <c r="AZ23" s="47">
        <v>6241</v>
      </c>
      <c r="BA23" s="47">
        <v>6501</v>
      </c>
      <c r="BB23" s="47">
        <v>6700</v>
      </c>
      <c r="BC23" s="47">
        <v>6924</v>
      </c>
      <c r="BD23" s="47">
        <v>7119</v>
      </c>
      <c r="BE23" s="47">
        <v>7302</v>
      </c>
      <c r="BF23" s="47">
        <v>7455</v>
      </c>
      <c r="BG23" s="47">
        <v>7661</v>
      </c>
      <c r="BH23" s="47">
        <v>7993</v>
      </c>
      <c r="BI23" s="47">
        <v>8198</v>
      </c>
      <c r="BJ23" s="47">
        <v>8703</v>
      </c>
      <c r="BK23" s="47">
        <v>8932</v>
      </c>
      <c r="BL23" s="47">
        <v>9245</v>
      </c>
      <c r="BM23" s="47">
        <v>9514</v>
      </c>
      <c r="BN23" s="47">
        <v>9835</v>
      </c>
      <c r="BO23" s="47">
        <v>10188</v>
      </c>
      <c r="BP23" s="47">
        <v>10471</v>
      </c>
      <c r="BQ23" s="47">
        <v>10952</v>
      </c>
      <c r="BR23" s="47">
        <v>11601</v>
      </c>
      <c r="BS23" s="47">
        <v>12108</v>
      </c>
      <c r="BT23" s="47">
        <v>12728</v>
      </c>
      <c r="BU23" s="47">
        <v>13260</v>
      </c>
      <c r="BV23" s="47">
        <v>13745</v>
      </c>
      <c r="BW23" s="47">
        <v>14461</v>
      </c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85" s="108" customFormat="1" x14ac:dyDescent="0.25">
      <c r="A24" s="108" t="s">
        <v>1294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>
        <v>2783</v>
      </c>
      <c r="AH24" s="47">
        <v>3029</v>
      </c>
      <c r="AI24" s="47">
        <v>3731</v>
      </c>
      <c r="AJ24" s="47">
        <v>4596</v>
      </c>
      <c r="AK24" s="47">
        <v>5302</v>
      </c>
      <c r="AL24" s="47">
        <v>5695</v>
      </c>
      <c r="AM24" s="47">
        <v>6001</v>
      </c>
      <c r="AN24" s="296">
        <v>6001</v>
      </c>
      <c r="AO24" s="296">
        <v>6001</v>
      </c>
      <c r="AP24" s="296">
        <v>6001</v>
      </c>
      <c r="AQ24" s="47">
        <v>7292</v>
      </c>
      <c r="AR24" s="47">
        <v>7601</v>
      </c>
      <c r="AS24" s="47">
        <v>7843</v>
      </c>
      <c r="AT24" s="47">
        <v>8126</v>
      </c>
      <c r="AU24" s="47">
        <v>8566</v>
      </c>
      <c r="AV24" s="47">
        <v>8968</v>
      </c>
      <c r="AW24" s="47">
        <v>9504</v>
      </c>
      <c r="AX24" s="47">
        <v>9743</v>
      </c>
      <c r="AY24" s="47">
        <v>10121</v>
      </c>
      <c r="AZ24" s="47">
        <v>10381</v>
      </c>
      <c r="BA24" s="47">
        <v>11041</v>
      </c>
      <c r="BB24" s="47">
        <v>11506</v>
      </c>
      <c r="BC24" s="47">
        <v>12022</v>
      </c>
      <c r="BD24" s="47">
        <v>12395</v>
      </c>
      <c r="BE24" s="47">
        <v>12775</v>
      </c>
      <c r="BF24" s="47">
        <v>13144</v>
      </c>
      <c r="BG24" s="47">
        <v>13563</v>
      </c>
      <c r="BH24" s="47">
        <v>14131</v>
      </c>
      <c r="BI24" s="47">
        <v>14590</v>
      </c>
      <c r="BJ24" s="47">
        <v>14800</v>
      </c>
      <c r="BK24" s="47">
        <v>14970</v>
      </c>
      <c r="BL24" s="47">
        <v>15124</v>
      </c>
      <c r="BM24" s="47">
        <v>15345</v>
      </c>
      <c r="BN24" s="47">
        <v>15576</v>
      </c>
      <c r="BO24" s="47">
        <v>15921</v>
      </c>
      <c r="BP24" s="47">
        <v>16076</v>
      </c>
      <c r="BQ24" s="47">
        <v>16294</v>
      </c>
      <c r="BR24" s="47">
        <v>16887</v>
      </c>
      <c r="BS24" s="47">
        <v>17379</v>
      </c>
      <c r="BT24" s="47">
        <v>17840</v>
      </c>
      <c r="BU24" s="47">
        <v>18317</v>
      </c>
      <c r="BV24" s="47">
        <v>18757</v>
      </c>
      <c r="BW24" s="47">
        <v>19690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</row>
    <row r="25" spans="1:85" s="108" customFormat="1" x14ac:dyDescent="0.25">
      <c r="A25" s="108" t="s">
        <v>1128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>
        <v>505</v>
      </c>
      <c r="AH25" s="47">
        <v>509</v>
      </c>
      <c r="AI25" s="47">
        <v>509</v>
      </c>
      <c r="AJ25" s="47">
        <v>511</v>
      </c>
      <c r="AK25" s="47">
        <v>516</v>
      </c>
      <c r="AL25" s="47">
        <v>529</v>
      </c>
      <c r="AM25" s="47">
        <v>541</v>
      </c>
      <c r="AN25" s="296">
        <v>541</v>
      </c>
      <c r="AO25" s="296">
        <v>541</v>
      </c>
      <c r="AP25" s="296">
        <v>541</v>
      </c>
      <c r="AQ25" s="47">
        <v>577</v>
      </c>
      <c r="AR25" s="47">
        <v>588</v>
      </c>
      <c r="AS25" s="47">
        <v>591</v>
      </c>
      <c r="AT25" s="47">
        <v>592</v>
      </c>
      <c r="AU25" s="47">
        <v>596</v>
      </c>
      <c r="AV25" s="47">
        <v>605</v>
      </c>
      <c r="AW25" s="47">
        <v>610</v>
      </c>
      <c r="AX25" s="47">
        <v>610</v>
      </c>
      <c r="AY25" s="47">
        <v>615</v>
      </c>
      <c r="AZ25" s="47">
        <v>614</v>
      </c>
      <c r="BA25" s="47">
        <v>613</v>
      </c>
      <c r="BB25" s="47">
        <v>613</v>
      </c>
      <c r="BC25" s="47">
        <v>619</v>
      </c>
      <c r="BD25" s="47">
        <v>625</v>
      </c>
      <c r="BE25" s="47">
        <v>636</v>
      </c>
      <c r="BF25" s="47">
        <v>636</v>
      </c>
      <c r="BG25" s="47">
        <v>636</v>
      </c>
      <c r="BH25" s="47">
        <v>635</v>
      </c>
      <c r="BI25" s="47">
        <v>643</v>
      </c>
      <c r="BJ25" s="47">
        <v>643</v>
      </c>
      <c r="BK25" s="47">
        <v>646</v>
      </c>
      <c r="BL25" s="47">
        <v>660</v>
      </c>
      <c r="BM25" s="47">
        <v>659</v>
      </c>
      <c r="BN25" s="47">
        <v>659</v>
      </c>
      <c r="BO25" s="47">
        <v>663</v>
      </c>
      <c r="BP25" s="47">
        <v>664</v>
      </c>
      <c r="BQ25" s="47">
        <v>661</v>
      </c>
      <c r="BR25" s="47">
        <v>662</v>
      </c>
      <c r="BS25" s="47">
        <v>662</v>
      </c>
      <c r="BT25" s="47">
        <v>665</v>
      </c>
      <c r="BU25" s="47">
        <v>663</v>
      </c>
      <c r="BV25" s="47">
        <v>662</v>
      </c>
      <c r="BW25" s="47">
        <v>664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</row>
    <row r="26" spans="1:85" s="108" customFormat="1" x14ac:dyDescent="0.25">
      <c r="A26" s="108" t="s">
        <v>684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296"/>
      <c r="AO26" s="296"/>
      <c r="AP26" s="29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>
        <v>157</v>
      </c>
      <c r="BM26" s="47">
        <v>220</v>
      </c>
      <c r="BN26" s="47">
        <v>285</v>
      </c>
      <c r="BO26" s="47">
        <v>366</v>
      </c>
      <c r="BP26" s="47">
        <v>432</v>
      </c>
      <c r="BQ26" s="47">
        <v>501</v>
      </c>
      <c r="BR26" s="47">
        <v>646</v>
      </c>
      <c r="BS26" s="47">
        <v>794</v>
      </c>
      <c r="BT26" s="47">
        <v>976</v>
      </c>
      <c r="BU26" s="47">
        <v>1112</v>
      </c>
      <c r="BV26" s="47">
        <v>1236</v>
      </c>
      <c r="BW26" s="47">
        <v>1417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</row>
    <row r="27" spans="1:85" s="108" customFormat="1" x14ac:dyDescent="0.25">
      <c r="A27" s="108" t="s">
        <v>1166</v>
      </c>
      <c r="B27" s="47">
        <v>4551</v>
      </c>
      <c r="C27" s="47">
        <v>4707</v>
      </c>
      <c r="D27" s="47">
        <v>5012</v>
      </c>
      <c r="E27" s="47">
        <v>10063</v>
      </c>
      <c r="F27" s="47">
        <v>10366</v>
      </c>
      <c r="G27" s="47">
        <v>10449</v>
      </c>
      <c r="H27" s="47">
        <v>10947</v>
      </c>
      <c r="I27" s="47">
        <v>11284</v>
      </c>
      <c r="J27" s="47">
        <v>11531</v>
      </c>
      <c r="K27" s="47">
        <v>11767</v>
      </c>
      <c r="L27" s="47">
        <v>11954</v>
      </c>
      <c r="M27" s="47">
        <v>12262</v>
      </c>
      <c r="N27" s="47">
        <v>12641</v>
      </c>
      <c r="O27" s="47">
        <v>13044</v>
      </c>
      <c r="P27" s="47">
        <v>13650</v>
      </c>
      <c r="Q27" s="47">
        <v>13944</v>
      </c>
      <c r="R27" s="47">
        <v>14369</v>
      </c>
      <c r="S27" s="47">
        <v>14526</v>
      </c>
      <c r="T27" s="47">
        <v>14662</v>
      </c>
      <c r="U27" s="47">
        <v>14830</v>
      </c>
      <c r="V27" s="47">
        <v>14971</v>
      </c>
      <c r="W27" s="47">
        <v>15039</v>
      </c>
      <c r="X27" s="47">
        <v>15248</v>
      </c>
      <c r="Y27" s="47">
        <v>15340</v>
      </c>
      <c r="Z27" s="47">
        <v>16233</v>
      </c>
      <c r="AA27" s="47">
        <v>16394</v>
      </c>
      <c r="AB27" s="47">
        <v>16515</v>
      </c>
      <c r="AC27" s="47">
        <v>16700</v>
      </c>
      <c r="AD27" s="47">
        <v>16825</v>
      </c>
      <c r="AE27" s="47">
        <v>16949</v>
      </c>
      <c r="AF27" s="47">
        <v>17255</v>
      </c>
      <c r="AG27" s="47">
        <v>17634</v>
      </c>
      <c r="AH27" s="47">
        <v>18122</v>
      </c>
      <c r="AI27" s="47">
        <v>18421</v>
      </c>
      <c r="AJ27" s="47">
        <v>19062</v>
      </c>
      <c r="AK27" s="47">
        <v>19351</v>
      </c>
      <c r="AL27" s="47">
        <v>19751</v>
      </c>
      <c r="AM27" s="47">
        <v>37025</v>
      </c>
      <c r="AN27" s="296">
        <v>37025</v>
      </c>
      <c r="AO27" s="296">
        <v>37025</v>
      </c>
      <c r="AP27" s="296">
        <v>37025</v>
      </c>
      <c r="AQ27" s="47">
        <v>25900</v>
      </c>
      <c r="AR27" s="47">
        <v>26500</v>
      </c>
      <c r="AS27" s="47">
        <v>26883</v>
      </c>
      <c r="AT27" s="47">
        <v>27400</v>
      </c>
      <c r="AU27" s="47">
        <v>27894</v>
      </c>
      <c r="AV27" s="47">
        <v>28394</v>
      </c>
      <c r="AW27" s="47">
        <v>28908</v>
      </c>
      <c r="AX27" s="47">
        <v>29462</v>
      </c>
      <c r="AY27" s="47">
        <v>30104</v>
      </c>
      <c r="AZ27" s="47">
        <v>30720</v>
      </c>
      <c r="BA27" s="47">
        <v>31263</v>
      </c>
      <c r="BB27" s="47">
        <v>31940</v>
      </c>
      <c r="BC27" s="47">
        <v>32489</v>
      </c>
      <c r="BD27" s="47">
        <v>33097</v>
      </c>
      <c r="BE27" s="47">
        <v>33627</v>
      </c>
      <c r="BF27" s="47">
        <v>34016</v>
      </c>
      <c r="BG27" s="47">
        <v>34482</v>
      </c>
      <c r="BH27" s="47">
        <v>35226</v>
      </c>
      <c r="BI27" s="47">
        <v>35669</v>
      </c>
      <c r="BJ27" s="47">
        <v>36023</v>
      </c>
      <c r="BK27" s="47">
        <v>36715</v>
      </c>
      <c r="BL27" s="47">
        <v>37112</v>
      </c>
      <c r="BM27" s="47">
        <v>37498</v>
      </c>
      <c r="BN27" s="47">
        <v>37953</v>
      </c>
      <c r="BO27" s="47">
        <v>38487</v>
      </c>
      <c r="BP27" s="47">
        <v>38909</v>
      </c>
      <c r="BQ27" s="47">
        <v>39642</v>
      </c>
      <c r="BR27" s="47">
        <v>40427</v>
      </c>
      <c r="BS27" s="47">
        <v>41097</v>
      </c>
      <c r="BT27" s="47">
        <v>41860</v>
      </c>
      <c r="BU27" s="47">
        <v>42467</v>
      </c>
      <c r="BV27" s="47">
        <v>42899</v>
      </c>
      <c r="BW27" s="47">
        <v>44134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</row>
    <row r="28" spans="1:85" s="108" customFormat="1" hidden="1" x14ac:dyDescent="0.25">
      <c r="A28" s="108" t="s">
        <v>1440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N28" s="296"/>
      <c r="AO28" s="296"/>
      <c r="AP28" s="296"/>
      <c r="AQ28" s="47"/>
      <c r="AR28" s="47"/>
      <c r="AS28" s="47"/>
      <c r="AT28" s="47"/>
      <c r="AU28" s="47"/>
      <c r="AV28" s="47"/>
      <c r="AW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85" s="34" customFormat="1" hidden="1" x14ac:dyDescent="0.25">
      <c r="A29" s="108" t="s">
        <v>1250</v>
      </c>
      <c r="B29" s="47"/>
      <c r="C29" s="47"/>
      <c r="D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296"/>
      <c r="AO29" s="296"/>
      <c r="AP29" s="296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34" customFormat="1" hidden="1" x14ac:dyDescent="0.25">
      <c r="A30" s="108" t="s">
        <v>1251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296"/>
      <c r="AO30" s="296"/>
      <c r="AP30" s="29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s="34" customFormat="1" x14ac:dyDescent="0.25">
      <c r="A31" s="34" t="s">
        <v>1458</v>
      </c>
      <c r="B31" s="47">
        <v>133</v>
      </c>
      <c r="C31" s="47">
        <v>159</v>
      </c>
      <c r="D31" s="47">
        <v>196</v>
      </c>
      <c r="E31" s="47">
        <v>243</v>
      </c>
      <c r="F31" s="47">
        <v>303</v>
      </c>
      <c r="G31" s="47">
        <v>328</v>
      </c>
      <c r="H31" s="47">
        <v>372</v>
      </c>
      <c r="I31" s="47">
        <v>444</v>
      </c>
      <c r="J31" s="47">
        <v>512</v>
      </c>
      <c r="K31" s="47">
        <v>549</v>
      </c>
      <c r="L31" s="47">
        <v>603</v>
      </c>
      <c r="M31" s="47">
        <v>655</v>
      </c>
      <c r="N31" s="47">
        <v>725</v>
      </c>
      <c r="O31" s="47">
        <v>830</v>
      </c>
      <c r="P31" s="47">
        <v>907</v>
      </c>
      <c r="Q31" s="47">
        <v>1020</v>
      </c>
      <c r="R31" s="47">
        <v>1167</v>
      </c>
      <c r="S31" s="47">
        <v>1322</v>
      </c>
      <c r="T31" s="47">
        <v>1420</v>
      </c>
      <c r="U31" s="47">
        <v>1519</v>
      </c>
      <c r="V31" s="47">
        <v>1794</v>
      </c>
      <c r="W31" s="47">
        <v>1886</v>
      </c>
      <c r="X31" s="47">
        <v>1995</v>
      </c>
      <c r="Y31" s="47">
        <v>2088</v>
      </c>
      <c r="Z31" s="47">
        <v>2216</v>
      </c>
      <c r="AA31" s="47">
        <v>2347</v>
      </c>
      <c r="AB31" s="47">
        <v>2487</v>
      </c>
      <c r="AC31" s="47">
        <v>2651</v>
      </c>
      <c r="AD31" s="47">
        <v>2829</v>
      </c>
      <c r="AE31" s="47">
        <v>2989</v>
      </c>
      <c r="AF31" s="47">
        <v>3251</v>
      </c>
      <c r="AG31" s="47">
        <v>3493</v>
      </c>
      <c r="AH31" s="47">
        <v>3735</v>
      </c>
      <c r="AI31" s="47">
        <v>3952</v>
      </c>
      <c r="AJ31" s="47">
        <v>4184</v>
      </c>
      <c r="AK31" s="47">
        <v>4361</v>
      </c>
      <c r="AL31" s="47">
        <v>4597</v>
      </c>
      <c r="AM31" s="47">
        <v>5053</v>
      </c>
      <c r="AN31" s="296">
        <v>5053</v>
      </c>
      <c r="AO31" s="296">
        <v>5053</v>
      </c>
      <c r="AP31" s="296">
        <v>5053</v>
      </c>
      <c r="AQ31" s="47">
        <v>6026</v>
      </c>
      <c r="AR31" s="47">
        <v>6428</v>
      </c>
      <c r="AS31" s="47">
        <v>6649</v>
      </c>
      <c r="AT31" s="47">
        <v>6846</v>
      </c>
      <c r="AU31" s="47">
        <v>7259</v>
      </c>
      <c r="AV31" s="47">
        <v>7516</v>
      </c>
      <c r="AW31" s="47">
        <v>7812</v>
      </c>
      <c r="AX31" s="47">
        <v>8100</v>
      </c>
      <c r="AY31" s="47">
        <v>8340</v>
      </c>
      <c r="AZ31" s="47">
        <v>8563</v>
      </c>
      <c r="BA31" s="47">
        <v>8887</v>
      </c>
      <c r="BB31" s="47">
        <v>9128</v>
      </c>
      <c r="BC31" s="47">
        <v>9369</v>
      </c>
      <c r="BD31" s="47">
        <v>9643</v>
      </c>
      <c r="BE31" s="47">
        <v>9872</v>
      </c>
      <c r="BF31" s="47">
        <v>10109</v>
      </c>
      <c r="BG31" s="47">
        <v>10318</v>
      </c>
      <c r="BH31" s="47">
        <v>10750</v>
      </c>
      <c r="BI31" s="47">
        <v>11082</v>
      </c>
      <c r="BJ31" s="47">
        <v>11304</v>
      </c>
      <c r="BK31" s="47">
        <v>11531</v>
      </c>
      <c r="BL31" s="47">
        <v>11765</v>
      </c>
      <c r="BM31" s="47">
        <v>11997</v>
      </c>
      <c r="BN31" s="47">
        <v>12263</v>
      </c>
      <c r="BO31" s="47">
        <v>12612</v>
      </c>
      <c r="BP31" s="47">
        <v>12913</v>
      </c>
      <c r="BQ31" s="47">
        <v>13469</v>
      </c>
      <c r="BR31" s="47">
        <v>13951</v>
      </c>
      <c r="BS31" s="47">
        <v>14367</v>
      </c>
      <c r="BT31" s="47">
        <v>14926</v>
      </c>
      <c r="BU31" s="47">
        <v>15352</v>
      </c>
      <c r="BV31" s="47">
        <v>15775</v>
      </c>
      <c r="BW31" s="47">
        <v>16437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</row>
    <row r="32" spans="1:85" s="108" customFormat="1" x14ac:dyDescent="0.25">
      <c r="A32" s="12" t="s">
        <v>765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296"/>
      <c r="AO32" s="296"/>
      <c r="AP32" s="29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>
        <v>282</v>
      </c>
      <c r="BM32" s="47">
        <v>389</v>
      </c>
      <c r="BN32" s="47">
        <v>520</v>
      </c>
      <c r="BO32" s="47">
        <v>709</v>
      </c>
      <c r="BP32" s="47">
        <v>796</v>
      </c>
      <c r="BQ32" s="47">
        <v>947</v>
      </c>
      <c r="BR32" s="47">
        <v>1160</v>
      </c>
      <c r="BS32" s="47">
        <v>1381</v>
      </c>
      <c r="BT32" s="47">
        <v>1840</v>
      </c>
      <c r="BU32" s="47">
        <v>2081</v>
      </c>
      <c r="BV32" s="47">
        <v>2294</v>
      </c>
      <c r="BW32" s="47">
        <v>2616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</row>
    <row r="33" spans="1:85" s="108" customFormat="1" x14ac:dyDescent="0.25">
      <c r="A33" s="12" t="s">
        <v>1468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296"/>
      <c r="AO33" s="296"/>
      <c r="AP33" s="296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>
        <v>64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</row>
    <row r="34" spans="1:85" s="108" customFormat="1" x14ac:dyDescent="0.25">
      <c r="A34" s="108" t="s">
        <v>1283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>
        <v>3432</v>
      </c>
      <c r="AH34" s="47">
        <v>3881</v>
      </c>
      <c r="AI34" s="47">
        <v>4355</v>
      </c>
      <c r="AJ34" s="47">
        <v>4713</v>
      </c>
      <c r="AK34" s="47">
        <v>4975</v>
      </c>
      <c r="AL34" s="47">
        <v>5226</v>
      </c>
      <c r="AM34" s="47">
        <v>5913</v>
      </c>
      <c r="AN34" s="296">
        <v>5913</v>
      </c>
      <c r="AO34" s="296">
        <v>5913</v>
      </c>
      <c r="AP34" s="296">
        <v>5913</v>
      </c>
      <c r="AQ34" s="47">
        <v>7540</v>
      </c>
      <c r="AR34" s="47">
        <v>7848</v>
      </c>
      <c r="AS34" s="47">
        <v>8136</v>
      </c>
      <c r="AT34" s="47">
        <v>8517</v>
      </c>
      <c r="AU34" s="47">
        <v>8990</v>
      </c>
      <c r="AV34" s="47">
        <v>9684</v>
      </c>
      <c r="AW34" s="47">
        <v>10116</v>
      </c>
      <c r="AX34" s="47">
        <v>10491</v>
      </c>
      <c r="AY34" s="47">
        <v>10889</v>
      </c>
      <c r="AZ34" s="47">
        <v>11307</v>
      </c>
      <c r="BA34" s="47">
        <v>12059</v>
      </c>
      <c r="BB34" s="47">
        <v>12484</v>
      </c>
      <c r="BC34" s="47">
        <v>12849</v>
      </c>
      <c r="BD34" s="47">
        <v>13240</v>
      </c>
      <c r="BE34" s="47">
        <v>13636</v>
      </c>
      <c r="BF34" s="47">
        <v>14025</v>
      </c>
      <c r="BG34" s="47">
        <v>14574</v>
      </c>
      <c r="BH34" s="47">
        <v>15108</v>
      </c>
      <c r="BI34" s="47">
        <v>15554</v>
      </c>
      <c r="BJ34" s="47">
        <v>16251</v>
      </c>
      <c r="BK34" s="47">
        <v>16699</v>
      </c>
      <c r="BL34" s="47">
        <v>17172</v>
      </c>
      <c r="BM34" s="47">
        <v>17587</v>
      </c>
      <c r="BN34" s="47">
        <v>18083</v>
      </c>
      <c r="BO34" s="47">
        <v>18583</v>
      </c>
      <c r="BP34" s="47">
        <v>18969</v>
      </c>
      <c r="BQ34" s="47">
        <v>19508</v>
      </c>
      <c r="BR34" s="47">
        <v>20151</v>
      </c>
      <c r="BS34" s="47">
        <v>20759</v>
      </c>
      <c r="BT34" s="47">
        <v>21432</v>
      </c>
      <c r="BU34" s="47">
        <v>22009</v>
      </c>
      <c r="BV34" s="47">
        <v>22571</v>
      </c>
      <c r="BW34" s="47">
        <v>23617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</row>
    <row r="35" spans="1:85" s="108" customFormat="1" x14ac:dyDescent="0.25">
      <c r="A35" s="108" t="s">
        <v>1127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>
        <v>296</v>
      </c>
      <c r="AH35" s="47">
        <v>358</v>
      </c>
      <c r="AI35" s="47">
        <v>441</v>
      </c>
      <c r="AJ35" s="47">
        <v>540</v>
      </c>
      <c r="AK35" s="47">
        <v>596</v>
      </c>
      <c r="AL35" s="47">
        <v>679</v>
      </c>
      <c r="AM35" s="47">
        <v>784</v>
      </c>
      <c r="AN35" s="296">
        <v>784</v>
      </c>
      <c r="AO35" s="296">
        <v>784</v>
      </c>
      <c r="AP35" s="296">
        <v>784</v>
      </c>
      <c r="AQ35" s="47">
        <v>1044</v>
      </c>
      <c r="AR35" s="47">
        <v>1108</v>
      </c>
      <c r="AS35" s="47">
        <v>1191</v>
      </c>
      <c r="AT35" s="47">
        <v>1271</v>
      </c>
      <c r="AU35" s="47">
        <v>1358</v>
      </c>
      <c r="AV35" s="47">
        <v>1426</v>
      </c>
      <c r="AW35" s="47">
        <v>1477</v>
      </c>
      <c r="AX35" s="47">
        <v>1537</v>
      </c>
      <c r="AY35" s="47">
        <v>1583</v>
      </c>
      <c r="AZ35" s="47">
        <v>1619</v>
      </c>
      <c r="BA35" s="47">
        <v>1672</v>
      </c>
      <c r="BB35" s="47">
        <v>1729</v>
      </c>
      <c r="BC35" s="47">
        <v>1760</v>
      </c>
      <c r="BD35" s="47">
        <v>1806</v>
      </c>
      <c r="BE35" s="47">
        <v>1862</v>
      </c>
      <c r="BF35" s="47">
        <v>1913</v>
      </c>
      <c r="BG35" s="47">
        <v>1955</v>
      </c>
      <c r="BH35" s="47">
        <v>2041</v>
      </c>
      <c r="BI35" s="47">
        <v>2130</v>
      </c>
      <c r="BJ35" s="47">
        <v>2178</v>
      </c>
      <c r="BK35" s="47">
        <v>2220</v>
      </c>
      <c r="BL35" s="47">
        <v>2408</v>
      </c>
      <c r="BM35" s="47">
        <v>2531</v>
      </c>
      <c r="BN35" s="47">
        <v>2709</v>
      </c>
      <c r="BO35" s="47">
        <v>3216</v>
      </c>
      <c r="BP35" s="47">
        <v>3387</v>
      </c>
      <c r="BQ35" s="47">
        <v>3661</v>
      </c>
      <c r="BR35" s="47">
        <v>4070</v>
      </c>
      <c r="BS35" s="47">
        <v>4504</v>
      </c>
      <c r="BT35" s="47">
        <v>5054</v>
      </c>
      <c r="BU35" s="47">
        <v>5442</v>
      </c>
      <c r="BV35" s="47">
        <v>5759</v>
      </c>
      <c r="BW35" s="47">
        <v>6401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1:85" s="108" customFormat="1" x14ac:dyDescent="0.25">
      <c r="A36" s="12" t="s">
        <v>1178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296"/>
      <c r="AO36" s="296"/>
      <c r="AP36" s="296"/>
      <c r="AQ36" s="47"/>
      <c r="AR36" s="47"/>
      <c r="AS36" s="47">
        <v>1354</v>
      </c>
      <c r="AT36" s="47">
        <v>1419</v>
      </c>
      <c r="AU36" s="47">
        <v>1672</v>
      </c>
      <c r="AV36" s="47">
        <v>1871</v>
      </c>
      <c r="AW36" s="47">
        <v>2057</v>
      </c>
      <c r="AX36" s="47">
        <v>2214</v>
      </c>
      <c r="AY36" s="47">
        <v>2342</v>
      </c>
      <c r="AZ36" s="47">
        <v>2477</v>
      </c>
      <c r="BA36" s="47">
        <v>2602</v>
      </c>
      <c r="BB36" s="47">
        <v>2769</v>
      </c>
      <c r="BC36" s="47">
        <v>2885</v>
      </c>
      <c r="BD36" s="47">
        <v>3031</v>
      </c>
      <c r="BE36" s="47">
        <v>3177</v>
      </c>
      <c r="BF36" s="47">
        <v>3257</v>
      </c>
      <c r="BG36" s="47">
        <v>3394</v>
      </c>
      <c r="BH36" s="47">
        <v>3673</v>
      </c>
      <c r="BI36" s="47">
        <v>3822</v>
      </c>
      <c r="BJ36" s="47">
        <v>4038</v>
      </c>
      <c r="BK36" s="47">
        <v>4215</v>
      </c>
      <c r="BL36" s="47">
        <v>4424</v>
      </c>
      <c r="BM36" s="47">
        <v>4591</v>
      </c>
      <c r="BN36" s="47">
        <v>4810</v>
      </c>
      <c r="BO36" s="47">
        <v>5086</v>
      </c>
      <c r="BP36" s="47">
        <v>5317</v>
      </c>
      <c r="BQ36" s="47">
        <v>5777</v>
      </c>
      <c r="BR36" s="47">
        <v>6292</v>
      </c>
      <c r="BS36" s="47">
        <v>6728</v>
      </c>
      <c r="BT36" s="47">
        <v>7290</v>
      </c>
      <c r="BU36" s="47">
        <v>7685</v>
      </c>
      <c r="BV36" s="47">
        <v>8110</v>
      </c>
      <c r="BW36" s="47">
        <v>8882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1:85" s="34" customFormat="1" x14ac:dyDescent="0.25">
      <c r="A37" s="34" t="s">
        <v>1457</v>
      </c>
      <c r="B37" s="47">
        <v>4</v>
      </c>
      <c r="C37" s="170">
        <v>6</v>
      </c>
      <c r="D37" s="170">
        <v>24</v>
      </c>
      <c r="E37" s="170">
        <v>44</v>
      </c>
      <c r="F37" s="170">
        <v>81</v>
      </c>
      <c r="G37" s="170">
        <v>117</v>
      </c>
      <c r="H37" s="170">
        <v>167</v>
      </c>
      <c r="I37" s="170">
        <v>211</v>
      </c>
      <c r="J37" s="170">
        <v>270</v>
      </c>
      <c r="K37" s="170">
        <v>302</v>
      </c>
      <c r="L37" s="170">
        <v>326</v>
      </c>
      <c r="M37" s="170">
        <v>364</v>
      </c>
      <c r="N37" s="47">
        <v>421</v>
      </c>
      <c r="O37" s="47">
        <v>475</v>
      </c>
      <c r="P37" s="47">
        <v>552</v>
      </c>
      <c r="Q37" s="47">
        <v>641</v>
      </c>
      <c r="R37" s="47">
        <v>753</v>
      </c>
      <c r="S37" s="47">
        <v>891</v>
      </c>
      <c r="T37" s="47">
        <v>1024</v>
      </c>
      <c r="U37" s="47">
        <v>1135</v>
      </c>
      <c r="V37" s="47">
        <v>1258</v>
      </c>
      <c r="W37" s="47">
        <v>1351</v>
      </c>
      <c r="X37" s="47">
        <v>1494</v>
      </c>
      <c r="Y37" s="47">
        <v>1726</v>
      </c>
      <c r="Z37" s="47">
        <v>1998</v>
      </c>
      <c r="AA37" s="47">
        <v>2456</v>
      </c>
      <c r="AB37" s="47">
        <v>2892</v>
      </c>
      <c r="AC37" s="47">
        <v>3273</v>
      </c>
      <c r="AD37" s="47">
        <v>3581</v>
      </c>
      <c r="AE37" s="47">
        <v>3899</v>
      </c>
      <c r="AF37" s="47">
        <v>7164</v>
      </c>
      <c r="AG37" s="47">
        <v>8433</v>
      </c>
      <c r="AH37" s="47">
        <v>9706</v>
      </c>
      <c r="AI37" s="47">
        <v>11476</v>
      </c>
      <c r="AJ37" s="47">
        <v>12866</v>
      </c>
      <c r="AK37" s="47">
        <v>14122</v>
      </c>
      <c r="AL37" s="47">
        <v>15790</v>
      </c>
      <c r="AM37" s="47">
        <v>17459</v>
      </c>
      <c r="AN37" s="296">
        <v>17459</v>
      </c>
      <c r="AO37" s="296">
        <v>17459</v>
      </c>
      <c r="AP37" s="296">
        <v>17459</v>
      </c>
      <c r="AQ37" s="47">
        <v>25000</v>
      </c>
      <c r="AR37" s="47">
        <v>27400</v>
      </c>
      <c r="AS37" s="47">
        <v>30319</v>
      </c>
      <c r="AT37" s="47">
        <v>33000</v>
      </c>
      <c r="AU37" s="47">
        <v>35938</v>
      </c>
      <c r="AV37" s="47">
        <v>40954</v>
      </c>
      <c r="AW37" s="47">
        <v>45137</v>
      </c>
      <c r="AX37" s="47">
        <v>49073</v>
      </c>
      <c r="AY37" s="47">
        <v>52732</v>
      </c>
      <c r="AZ37" s="47">
        <v>56239</v>
      </c>
      <c r="BA37" s="47">
        <v>60313</v>
      </c>
      <c r="BB37" s="47">
        <v>64350</v>
      </c>
      <c r="BC37" s="47">
        <v>68452</v>
      </c>
      <c r="BD37" s="47">
        <v>74565</v>
      </c>
      <c r="BE37" s="47">
        <v>75867</v>
      </c>
      <c r="BF37" s="47">
        <v>76646</v>
      </c>
      <c r="BG37" s="47">
        <v>77124</v>
      </c>
      <c r="BH37" s="47">
        <v>77995</v>
      </c>
      <c r="BI37" s="47">
        <v>78450</v>
      </c>
      <c r="BJ37" s="47">
        <v>78958</v>
      </c>
      <c r="BK37" s="47">
        <v>79267</v>
      </c>
      <c r="BL37" s="47">
        <v>79746</v>
      </c>
      <c r="BM37" s="47">
        <v>80591</v>
      </c>
      <c r="BN37" s="47">
        <v>81424</v>
      </c>
      <c r="BO37" s="47">
        <v>81911</v>
      </c>
      <c r="BP37" s="47">
        <v>83143</v>
      </c>
      <c r="BQ37" s="47">
        <v>84907</v>
      </c>
      <c r="BR37" s="47">
        <v>86478</v>
      </c>
      <c r="BS37" s="47">
        <v>87938</v>
      </c>
      <c r="BT37" s="47">
        <v>89422</v>
      </c>
      <c r="BU37" s="47">
        <v>90602</v>
      </c>
      <c r="BV37" s="47">
        <v>91444</v>
      </c>
      <c r="BW37" s="47">
        <v>92139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</row>
    <row r="38" spans="1:85" s="108" customFormat="1" x14ac:dyDescent="0.25">
      <c r="A38" s="108" t="s">
        <v>858</v>
      </c>
      <c r="B38" s="47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296"/>
      <c r="AO38" s="296"/>
      <c r="AP38" s="29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>
        <v>6</v>
      </c>
      <c r="BG38" s="47">
        <v>8</v>
      </c>
      <c r="BH38" s="47">
        <v>8</v>
      </c>
      <c r="BI38" s="47">
        <v>13</v>
      </c>
      <c r="BJ38" s="47">
        <v>21</v>
      </c>
      <c r="BK38" s="47">
        <v>22</v>
      </c>
      <c r="BL38" s="47">
        <v>28</v>
      </c>
      <c r="BM38" s="47">
        <v>27</v>
      </c>
      <c r="BN38" s="47">
        <v>31</v>
      </c>
      <c r="BO38" s="47">
        <v>49</v>
      </c>
      <c r="BP38" s="47">
        <v>89</v>
      </c>
      <c r="BQ38" s="47">
        <v>112</v>
      </c>
      <c r="BR38" s="47">
        <v>132</v>
      </c>
      <c r="BS38" s="47">
        <v>159</v>
      </c>
      <c r="BT38" s="47">
        <v>192</v>
      </c>
      <c r="BU38" s="47">
        <v>213</v>
      </c>
      <c r="BV38" s="47">
        <v>293</v>
      </c>
      <c r="BW38" s="47">
        <v>338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</row>
    <row r="39" spans="1:85" s="108" customFormat="1" x14ac:dyDescent="0.25">
      <c r="A39" s="108" t="s">
        <v>1266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>
        <v>646</v>
      </c>
      <c r="AH39" s="47">
        <v>655</v>
      </c>
      <c r="AI39" s="47">
        <v>668</v>
      </c>
      <c r="AJ39" s="47">
        <v>684</v>
      </c>
      <c r="AK39" s="47">
        <v>709</v>
      </c>
      <c r="AL39" s="47">
        <v>738</v>
      </c>
      <c r="AM39" s="47">
        <v>770</v>
      </c>
      <c r="AN39" s="296">
        <v>770</v>
      </c>
      <c r="AO39" s="296">
        <v>770</v>
      </c>
      <c r="AP39" s="296">
        <v>770</v>
      </c>
      <c r="AQ39" s="47">
        <v>884</v>
      </c>
      <c r="AR39" s="47">
        <v>928</v>
      </c>
      <c r="AS39" s="47">
        <v>956</v>
      </c>
      <c r="AT39" s="47">
        <v>996</v>
      </c>
      <c r="AU39" s="47">
        <v>1045</v>
      </c>
      <c r="AV39" s="47">
        <v>1097</v>
      </c>
      <c r="AW39" s="47">
        <v>1157</v>
      </c>
      <c r="AX39" s="47">
        <v>1194</v>
      </c>
      <c r="AY39" s="47">
        <v>1233</v>
      </c>
      <c r="AZ39" s="47">
        <v>1261</v>
      </c>
      <c r="BA39" s="47">
        <v>1293</v>
      </c>
      <c r="BB39" s="47">
        <v>1333</v>
      </c>
      <c r="BC39" s="47">
        <v>1363</v>
      </c>
      <c r="BD39" s="47">
        <v>1389</v>
      </c>
      <c r="BE39" s="47">
        <v>1399</v>
      </c>
      <c r="BF39" s="47">
        <v>1418</v>
      </c>
      <c r="BG39" s="47">
        <v>1432</v>
      </c>
      <c r="BH39" s="47">
        <v>1467</v>
      </c>
      <c r="BI39" s="47">
        <v>1511</v>
      </c>
      <c r="BJ39" s="47">
        <v>1539</v>
      </c>
      <c r="BK39" s="47">
        <v>1568</v>
      </c>
      <c r="BL39" s="47">
        <v>1576</v>
      </c>
      <c r="BM39" s="47">
        <v>1594</v>
      </c>
      <c r="BN39" s="47">
        <v>1605</v>
      </c>
      <c r="BO39" s="47">
        <v>1612</v>
      </c>
      <c r="BP39" s="47">
        <v>1618</v>
      </c>
      <c r="BQ39" s="47">
        <v>1615</v>
      </c>
      <c r="BR39" s="47">
        <v>1617</v>
      </c>
      <c r="BS39" s="47">
        <v>1616</v>
      </c>
      <c r="BT39" s="47">
        <v>1625</v>
      </c>
      <c r="BU39" s="47">
        <v>1627</v>
      </c>
      <c r="BV39" s="47">
        <v>1633</v>
      </c>
      <c r="BW39" s="47">
        <v>1645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</row>
    <row r="40" spans="1:85" s="108" customFormat="1" x14ac:dyDescent="0.25">
      <c r="A40" s="108" t="s">
        <v>967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296"/>
      <c r="AO40" s="296"/>
      <c r="AP40" s="29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>
        <v>79</v>
      </c>
      <c r="BE40" s="47">
        <v>125</v>
      </c>
      <c r="BF40" s="47">
        <v>165</v>
      </c>
      <c r="BG40" s="47">
        <v>190</v>
      </c>
      <c r="BH40" s="47">
        <v>218</v>
      </c>
      <c r="BI40" s="47">
        <v>292</v>
      </c>
      <c r="BJ40" s="47">
        <v>404</v>
      </c>
      <c r="BK40" s="47">
        <v>449</v>
      </c>
      <c r="BL40" s="47">
        <v>519</v>
      </c>
      <c r="BM40" s="47">
        <v>605</v>
      </c>
      <c r="BN40" s="47">
        <v>738</v>
      </c>
      <c r="BO40" s="47">
        <v>816</v>
      </c>
      <c r="BP40" s="47">
        <v>888</v>
      </c>
      <c r="BQ40" s="47">
        <v>967</v>
      </c>
      <c r="BR40" s="47">
        <v>1082</v>
      </c>
      <c r="BS40" s="47">
        <v>1170</v>
      </c>
      <c r="BT40" s="47">
        <v>1311</v>
      </c>
      <c r="BU40" s="47">
        <v>1402</v>
      </c>
      <c r="BV40" s="47">
        <v>1486</v>
      </c>
      <c r="BW40" s="47">
        <v>1557</v>
      </c>
      <c r="BX40" s="47"/>
      <c r="BY40" s="47"/>
      <c r="BZ40" s="47"/>
      <c r="CA40" s="47"/>
      <c r="CB40" s="47"/>
      <c r="CC40" s="47"/>
      <c r="CD40" s="47"/>
      <c r="CE40" s="47"/>
      <c r="CF40" s="47"/>
      <c r="CG40" s="47"/>
    </row>
    <row r="41" spans="1:85" s="108" customFormat="1" x14ac:dyDescent="0.25">
      <c r="A41" s="108" t="s">
        <v>1125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>
        <v>388</v>
      </c>
      <c r="AH41" s="47">
        <v>413</v>
      </c>
      <c r="AI41" s="47">
        <v>449</v>
      </c>
      <c r="AJ41" s="47">
        <v>482</v>
      </c>
      <c r="AK41" s="47">
        <v>500</v>
      </c>
      <c r="AL41" s="47">
        <v>538</v>
      </c>
      <c r="AM41" s="47">
        <v>580</v>
      </c>
      <c r="AN41" s="296">
        <v>580</v>
      </c>
      <c r="AO41" s="296">
        <v>580</v>
      </c>
      <c r="AP41" s="296">
        <v>580</v>
      </c>
      <c r="AQ41" s="47">
        <v>761</v>
      </c>
      <c r="AR41" s="47">
        <v>813</v>
      </c>
      <c r="AS41" s="47">
        <v>857</v>
      </c>
      <c r="AT41" s="47">
        <v>898</v>
      </c>
      <c r="AU41" s="47">
        <v>933</v>
      </c>
      <c r="AV41" s="47">
        <v>979</v>
      </c>
      <c r="AW41" s="47">
        <v>1026</v>
      </c>
      <c r="AX41" s="47">
        <v>1080</v>
      </c>
      <c r="AY41" s="47">
        <v>1131</v>
      </c>
      <c r="AZ41" s="47">
        <v>1187</v>
      </c>
      <c r="BA41" s="47">
        <v>1244</v>
      </c>
      <c r="BB41" s="47">
        <v>1293</v>
      </c>
      <c r="BC41" s="47">
        <v>1333</v>
      </c>
      <c r="BD41" s="47">
        <v>1386</v>
      </c>
      <c r="BE41" s="47">
        <v>1421</v>
      </c>
      <c r="BF41" s="47">
        <v>1458</v>
      </c>
      <c r="BG41" s="47">
        <v>1486</v>
      </c>
      <c r="BH41" s="47">
        <v>1528</v>
      </c>
      <c r="BI41" s="47">
        <v>1560</v>
      </c>
      <c r="BJ41" s="47">
        <v>1605</v>
      </c>
      <c r="BK41" s="47">
        <v>1637</v>
      </c>
      <c r="BL41" s="47">
        <v>1670</v>
      </c>
      <c r="BM41" s="47">
        <v>1700</v>
      </c>
      <c r="BN41" s="47">
        <v>1728</v>
      </c>
      <c r="BO41" s="47">
        <v>1751</v>
      </c>
      <c r="BP41" s="47">
        <v>1777</v>
      </c>
      <c r="BQ41" s="47">
        <v>1796</v>
      </c>
      <c r="BR41" s="47">
        <v>1827</v>
      </c>
      <c r="BS41" s="47">
        <v>1853</v>
      </c>
      <c r="BT41" s="47">
        <v>1888</v>
      </c>
      <c r="BU41" s="47">
        <v>1927</v>
      </c>
      <c r="BV41" s="47">
        <v>1946</v>
      </c>
      <c r="BW41" s="47">
        <v>1982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1:85" s="108" customFormat="1" x14ac:dyDescent="0.25">
      <c r="A42" s="108" t="s">
        <v>1142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296"/>
      <c r="AO42" s="296"/>
      <c r="AP42" s="296"/>
      <c r="AQ42" s="47">
        <v>515</v>
      </c>
      <c r="AR42" s="47">
        <v>598</v>
      </c>
      <c r="AS42" s="47">
        <v>653</v>
      </c>
      <c r="AT42" s="47">
        <v>714</v>
      </c>
      <c r="AU42" s="47">
        <v>820</v>
      </c>
      <c r="AV42" s="47">
        <v>902</v>
      </c>
      <c r="AW42" s="47">
        <v>992</v>
      </c>
      <c r="AX42" s="47">
        <v>1089</v>
      </c>
      <c r="AY42" s="47">
        <v>1214</v>
      </c>
      <c r="AZ42" s="47">
        <v>1354</v>
      </c>
      <c r="BA42" s="47">
        <v>1507</v>
      </c>
      <c r="BB42" s="47">
        <v>1646</v>
      </c>
      <c r="BC42" s="47">
        <v>1815</v>
      </c>
      <c r="BD42" s="47">
        <v>1964</v>
      </c>
      <c r="BE42" s="47">
        <v>2065</v>
      </c>
      <c r="BF42" s="47">
        <v>2171</v>
      </c>
      <c r="BG42" s="47">
        <v>2260</v>
      </c>
      <c r="BH42" s="47">
        <v>2461</v>
      </c>
      <c r="BI42" s="47">
        <v>2695</v>
      </c>
      <c r="BJ42" s="47">
        <v>2888</v>
      </c>
      <c r="BK42" s="47">
        <v>3045</v>
      </c>
      <c r="BL42" s="47">
        <v>3256</v>
      </c>
      <c r="BM42" s="47">
        <v>3465</v>
      </c>
      <c r="BN42" s="47">
        <v>3688</v>
      </c>
      <c r="BO42" s="47">
        <v>3808</v>
      </c>
      <c r="BP42" s="47">
        <v>3878</v>
      </c>
      <c r="BQ42" s="47">
        <v>4031</v>
      </c>
      <c r="BR42" s="47">
        <v>4233</v>
      </c>
      <c r="BS42" s="47">
        <v>4403</v>
      </c>
      <c r="BT42" s="47">
        <v>4653</v>
      </c>
      <c r="BU42" s="47">
        <v>4854</v>
      </c>
      <c r="BV42" s="47">
        <v>5032</v>
      </c>
      <c r="BW42" s="47">
        <v>5344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1:85" s="34" customFormat="1" x14ac:dyDescent="0.25">
      <c r="A43" s="108" t="s">
        <v>1354</v>
      </c>
      <c r="B43" s="47"/>
      <c r="C43" s="47"/>
      <c r="D43" s="47"/>
      <c r="E43" s="47"/>
      <c r="F43" s="47"/>
      <c r="G43" s="47">
        <v>13</v>
      </c>
      <c r="H43" s="47">
        <v>53</v>
      </c>
      <c r="I43" s="47">
        <v>58</v>
      </c>
      <c r="J43" s="47">
        <v>73</v>
      </c>
      <c r="K43" s="47">
        <v>87</v>
      </c>
      <c r="L43" s="47">
        <v>98</v>
      </c>
      <c r="M43" s="47">
        <v>117</v>
      </c>
      <c r="N43" s="47">
        <v>132</v>
      </c>
      <c r="O43" s="47">
        <v>136</v>
      </c>
      <c r="P43" s="47">
        <v>148</v>
      </c>
      <c r="Q43" s="47">
        <v>154</v>
      </c>
      <c r="R43" s="47">
        <v>172</v>
      </c>
      <c r="S43" s="47">
        <v>190</v>
      </c>
      <c r="T43" s="47">
        <v>195</v>
      </c>
      <c r="U43" s="47">
        <v>200</v>
      </c>
      <c r="V43" s="47">
        <v>209</v>
      </c>
      <c r="W43" s="47">
        <v>220</v>
      </c>
      <c r="X43" s="47">
        <v>223</v>
      </c>
      <c r="Y43" s="47">
        <v>226</v>
      </c>
      <c r="Z43" s="47">
        <v>234</v>
      </c>
      <c r="AA43" s="47">
        <v>239</v>
      </c>
      <c r="AB43" s="47">
        <v>253</v>
      </c>
      <c r="AC43" s="47">
        <v>258</v>
      </c>
      <c r="AD43" s="47">
        <v>258</v>
      </c>
      <c r="AE43" s="47">
        <v>264</v>
      </c>
      <c r="AF43" s="47">
        <v>269</v>
      </c>
      <c r="AG43" s="47">
        <v>273</v>
      </c>
      <c r="AH43" s="47">
        <v>277</v>
      </c>
      <c r="AI43" s="47">
        <v>283</v>
      </c>
      <c r="AJ43" s="47">
        <v>291</v>
      </c>
      <c r="AK43" s="47">
        <v>297</v>
      </c>
      <c r="AL43" s="47">
        <v>322</v>
      </c>
      <c r="AM43" s="47">
        <v>332</v>
      </c>
      <c r="AN43" s="296">
        <v>332</v>
      </c>
      <c r="AO43" s="296">
        <v>332</v>
      </c>
      <c r="AP43" s="296">
        <v>332</v>
      </c>
      <c r="AQ43" s="47">
        <v>364</v>
      </c>
      <c r="AR43" s="47">
        <v>363</v>
      </c>
      <c r="AS43" s="47">
        <v>369</v>
      </c>
      <c r="AT43" s="47">
        <v>371</v>
      </c>
      <c r="AU43" s="47">
        <v>374</v>
      </c>
      <c r="AV43" s="47">
        <v>377</v>
      </c>
      <c r="AW43" s="47">
        <v>380</v>
      </c>
      <c r="AX43" s="47">
        <v>383</v>
      </c>
      <c r="AY43" s="47">
        <v>395</v>
      </c>
      <c r="AZ43" s="47">
        <v>405</v>
      </c>
      <c r="BA43" s="47">
        <v>407</v>
      </c>
      <c r="BB43" s="47">
        <v>407</v>
      </c>
      <c r="BC43" s="47">
        <v>419</v>
      </c>
      <c r="BD43" s="47">
        <v>420</v>
      </c>
      <c r="BE43" s="47">
        <v>422</v>
      </c>
      <c r="BF43" s="47">
        <v>425</v>
      </c>
      <c r="BG43" s="47">
        <v>427</v>
      </c>
      <c r="BH43" s="47">
        <v>431</v>
      </c>
      <c r="BI43" s="47">
        <v>441</v>
      </c>
      <c r="BJ43" s="47">
        <v>444</v>
      </c>
      <c r="BK43" s="47">
        <v>446</v>
      </c>
      <c r="BL43" s="47">
        <v>447</v>
      </c>
      <c r="BM43" s="47">
        <v>455</v>
      </c>
      <c r="BN43" s="47">
        <v>461</v>
      </c>
      <c r="BO43" s="47">
        <v>461</v>
      </c>
      <c r="BP43" s="47">
        <v>466</v>
      </c>
      <c r="BQ43" s="47">
        <v>466</v>
      </c>
      <c r="BR43" s="47">
        <v>473</v>
      </c>
      <c r="BS43" s="47">
        <v>476</v>
      </c>
      <c r="BT43" s="47">
        <v>474</v>
      </c>
      <c r="BU43" s="47">
        <v>479</v>
      </c>
      <c r="BV43" s="47">
        <v>487</v>
      </c>
      <c r="BW43" s="47">
        <v>494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</row>
    <row r="44" spans="1:85" s="108" customFormat="1" x14ac:dyDescent="0.25">
      <c r="A44" s="108" t="s">
        <v>1267</v>
      </c>
      <c r="B44" s="47">
        <f>SUM(B5:B43)</f>
        <v>9378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>
        <v>50</v>
      </c>
      <c r="AH44" s="47">
        <v>54</v>
      </c>
      <c r="AI44" s="47">
        <v>55</v>
      </c>
      <c r="AJ44" s="47">
        <v>59</v>
      </c>
      <c r="AK44" s="47">
        <v>65</v>
      </c>
      <c r="AL44" s="47">
        <v>69</v>
      </c>
      <c r="AM44" s="47">
        <v>74</v>
      </c>
      <c r="AN44" s="296">
        <v>74</v>
      </c>
      <c r="AO44" s="296">
        <v>74</v>
      </c>
      <c r="AP44" s="296">
        <v>74</v>
      </c>
      <c r="AQ44" s="47">
        <v>87</v>
      </c>
      <c r="AR44" s="47">
        <v>90</v>
      </c>
      <c r="AS44" s="47">
        <v>93</v>
      </c>
      <c r="AT44" s="47">
        <v>93</v>
      </c>
      <c r="AU44" s="47">
        <v>94</v>
      </c>
      <c r="AV44" s="47">
        <v>94</v>
      </c>
      <c r="AW44" s="47">
        <v>94</v>
      </c>
      <c r="AX44" s="47">
        <v>97</v>
      </c>
      <c r="AY44" s="47">
        <v>103</v>
      </c>
      <c r="AZ44" s="47">
        <v>106</v>
      </c>
      <c r="BA44" s="47">
        <v>106</v>
      </c>
      <c r="BB44" s="47">
        <v>109</v>
      </c>
      <c r="BC44" s="47">
        <v>115</v>
      </c>
      <c r="BD44" s="47">
        <v>122</v>
      </c>
      <c r="BE44" s="47">
        <v>125</v>
      </c>
      <c r="BF44" s="47">
        <v>127</v>
      </c>
      <c r="BG44" s="47">
        <v>128</v>
      </c>
      <c r="BH44" s="47">
        <v>129</v>
      </c>
      <c r="BI44" s="47">
        <v>135</v>
      </c>
      <c r="BJ44" s="47">
        <v>135</v>
      </c>
      <c r="BK44" s="47">
        <v>139</v>
      </c>
      <c r="BL44" s="47">
        <v>139</v>
      </c>
      <c r="BM44" s="47">
        <v>142</v>
      </c>
      <c r="BN44" s="47">
        <v>145</v>
      </c>
      <c r="BO44" s="47">
        <v>148</v>
      </c>
      <c r="BP44" s="47">
        <v>154</v>
      </c>
      <c r="BQ44" s="47">
        <v>158</v>
      </c>
      <c r="BR44" s="47">
        <v>163</v>
      </c>
      <c r="BS44" s="47">
        <v>163</v>
      </c>
      <c r="BT44" s="47">
        <v>166</v>
      </c>
      <c r="BU44" s="47">
        <v>183</v>
      </c>
      <c r="BV44" s="47">
        <v>197</v>
      </c>
      <c r="BW44" s="47">
        <v>213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</row>
    <row r="45" spans="1:85" s="34" customFormat="1" x14ac:dyDescent="0.25">
      <c r="A45" s="788" t="s">
        <v>103</v>
      </c>
      <c r="B45" s="72">
        <f>SUM(B5:B44)</f>
        <v>18756</v>
      </c>
      <c r="C45" s="72">
        <f t="shared" ref="C45:AK45" si="0">SUM(C5:C44)</f>
        <v>10181</v>
      </c>
      <c r="D45" s="72">
        <f t="shared" si="0"/>
        <v>11220</v>
      </c>
      <c r="E45" s="72">
        <f t="shared" si="0"/>
        <v>17251</v>
      </c>
      <c r="F45" s="72">
        <f t="shared" si="0"/>
        <v>19343</v>
      </c>
      <c r="G45" s="72">
        <f t="shared" si="0"/>
        <v>20873</v>
      </c>
      <c r="H45" s="72">
        <f t="shared" si="0"/>
        <v>23171</v>
      </c>
      <c r="I45" s="72">
        <f t="shared" si="0"/>
        <v>25092</v>
      </c>
      <c r="J45" s="72">
        <f t="shared" si="0"/>
        <v>27346</v>
      </c>
      <c r="K45" s="72">
        <f t="shared" si="0"/>
        <v>29048</v>
      </c>
      <c r="L45" s="72">
        <f t="shared" si="0"/>
        <v>30791</v>
      </c>
      <c r="M45" s="72">
        <f t="shared" si="0"/>
        <v>33496</v>
      </c>
      <c r="N45" s="72">
        <f t="shared" si="0"/>
        <v>35508</v>
      </c>
      <c r="O45" s="72">
        <f t="shared" si="0"/>
        <v>37641</v>
      </c>
      <c r="P45" s="72">
        <f t="shared" si="0"/>
        <v>40284</v>
      </c>
      <c r="Q45" s="72">
        <f t="shared" si="0"/>
        <v>42732</v>
      </c>
      <c r="R45" s="72">
        <f t="shared" si="0"/>
        <v>46861</v>
      </c>
      <c r="S45" s="72">
        <f t="shared" si="0"/>
        <v>49814</v>
      </c>
      <c r="T45" s="72">
        <f t="shared" si="0"/>
        <v>53493</v>
      </c>
      <c r="U45" s="72">
        <f t="shared" si="0"/>
        <v>56838</v>
      </c>
      <c r="V45" s="72">
        <f t="shared" si="0"/>
        <v>60290</v>
      </c>
      <c r="W45" s="72">
        <f t="shared" si="0"/>
        <v>62843</v>
      </c>
      <c r="X45" s="72">
        <f t="shared" si="0"/>
        <v>66166</v>
      </c>
      <c r="Y45" s="72">
        <f t="shared" si="0"/>
        <v>68891</v>
      </c>
      <c r="Z45" s="72">
        <f t="shared" si="0"/>
        <v>74032</v>
      </c>
      <c r="AA45" s="72">
        <f t="shared" si="0"/>
        <v>77321</v>
      </c>
      <c r="AB45" s="72">
        <f t="shared" si="0"/>
        <v>81022</v>
      </c>
      <c r="AC45" s="72">
        <f t="shared" si="0"/>
        <v>84827</v>
      </c>
      <c r="AD45" s="72">
        <f t="shared" si="0"/>
        <v>88334</v>
      </c>
      <c r="AE45" s="72">
        <f t="shared" si="0"/>
        <v>92596</v>
      </c>
      <c r="AF45" s="72">
        <f t="shared" si="0"/>
        <v>101220</v>
      </c>
      <c r="AG45" s="72">
        <f t="shared" si="0"/>
        <v>127829</v>
      </c>
      <c r="AH45" s="72">
        <f t="shared" si="0"/>
        <v>134964</v>
      </c>
      <c r="AI45" s="72">
        <f t="shared" si="0"/>
        <v>142642</v>
      </c>
      <c r="AJ45" s="72">
        <f t="shared" si="0"/>
        <v>150829</v>
      </c>
      <c r="AK45" s="72">
        <f t="shared" si="0"/>
        <v>156880</v>
      </c>
      <c r="AL45" s="72">
        <f t="shared" ref="AL45:AR45" si="1">SUM(AL5:AL44)</f>
        <v>163719</v>
      </c>
      <c r="AM45" s="72">
        <f t="shared" si="1"/>
        <v>189776</v>
      </c>
      <c r="AN45" s="72">
        <f t="shared" si="1"/>
        <v>189776</v>
      </c>
      <c r="AO45" s="72">
        <f t="shared" si="1"/>
        <v>189776</v>
      </c>
      <c r="AP45" s="72">
        <f t="shared" si="1"/>
        <v>189776</v>
      </c>
      <c r="AQ45" s="72">
        <f t="shared" si="1"/>
        <v>210142</v>
      </c>
      <c r="AR45" s="72">
        <f t="shared" si="1"/>
        <v>218606</v>
      </c>
      <c r="AS45" s="72">
        <f>SUM(AS5:AS44)</f>
        <v>228454</v>
      </c>
      <c r="AT45" s="72">
        <f>SUM(AT5:AT44)</f>
        <v>237819</v>
      </c>
      <c r="AU45" s="72">
        <f>SUM(AU5:AU44)</f>
        <v>248531</v>
      </c>
      <c r="AV45" s="72">
        <f>SUM(AV5:AV44)</f>
        <v>261202</v>
      </c>
      <c r="AW45" s="72">
        <f>SUM(AW5:AW44)</f>
        <v>272469</v>
      </c>
      <c r="AX45" s="72">
        <f t="shared" ref="AX45:BD45" si="2">SUM(AX5:AX44)</f>
        <v>255479</v>
      </c>
      <c r="AY45" s="72">
        <f t="shared" si="2"/>
        <v>265931</v>
      </c>
      <c r="AZ45" s="72">
        <f t="shared" si="2"/>
        <v>277241</v>
      </c>
      <c r="BA45" s="72">
        <f t="shared" si="2"/>
        <v>290095</v>
      </c>
      <c r="BB45" s="72">
        <f t="shared" si="2"/>
        <v>302203</v>
      </c>
      <c r="BC45" s="72">
        <f t="shared" si="2"/>
        <v>314340</v>
      </c>
      <c r="BD45" s="72">
        <f t="shared" si="2"/>
        <v>327868</v>
      </c>
      <c r="BE45" s="72">
        <f t="shared" ref="BE45:BJ45" si="3">SUM(BE5:BE44)</f>
        <v>335620</v>
      </c>
      <c r="BF45" s="72">
        <f t="shared" si="3"/>
        <v>342400</v>
      </c>
      <c r="BG45" s="72">
        <f t="shared" si="3"/>
        <v>350250</v>
      </c>
      <c r="BH45" s="72">
        <f t="shared" si="3"/>
        <v>363076</v>
      </c>
      <c r="BI45" s="72">
        <f t="shared" si="3"/>
        <v>371689</v>
      </c>
      <c r="BJ45" s="72">
        <f t="shared" si="3"/>
        <v>379426</v>
      </c>
      <c r="BK45" s="72">
        <f t="shared" ref="BK45:BP45" si="4">SUM(BK5:BK44)</f>
        <v>385005</v>
      </c>
      <c r="BL45" s="72">
        <f t="shared" si="4"/>
        <v>393204</v>
      </c>
      <c r="BM45" s="72">
        <f t="shared" si="4"/>
        <v>400698</v>
      </c>
      <c r="BN45" s="72">
        <f t="shared" si="4"/>
        <v>408726</v>
      </c>
      <c r="BO45" s="72">
        <f t="shared" si="4"/>
        <v>417242</v>
      </c>
      <c r="BP45" s="72">
        <f t="shared" si="4"/>
        <v>424040</v>
      </c>
      <c r="BQ45" s="72">
        <f t="shared" ref="BQ45:BW45" si="5">SUM(BQ5:BQ44)</f>
        <v>433898</v>
      </c>
      <c r="BR45" s="72">
        <f t="shared" si="5"/>
        <v>444062</v>
      </c>
      <c r="BS45" s="72">
        <f t="shared" si="5"/>
        <v>455411</v>
      </c>
      <c r="BT45" s="72">
        <f t="shared" si="5"/>
        <v>467836</v>
      </c>
      <c r="BU45" s="72">
        <f t="shared" si="5"/>
        <v>478623</v>
      </c>
      <c r="BV45" s="789">
        <f t="shared" si="5"/>
        <v>488885</v>
      </c>
      <c r="BW45" s="72">
        <f t="shared" si="5"/>
        <v>511432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</row>
    <row r="46" spans="1:85" s="34" customFormat="1" x14ac:dyDescent="0.25">
      <c r="E46" s="20"/>
    </row>
    <row r="47" spans="1:85" s="34" customFormat="1" x14ac:dyDescent="0.25">
      <c r="A47" s="109" t="s">
        <v>1209</v>
      </c>
      <c r="B47" s="51" t="s">
        <v>1325</v>
      </c>
      <c r="C47" s="61" t="s">
        <v>1326</v>
      </c>
    </row>
    <row r="48" spans="1:85" s="34" customFormat="1" x14ac:dyDescent="0.25">
      <c r="A48" s="12" t="s">
        <v>1367</v>
      </c>
      <c r="B48" s="20">
        <f>SUM(M45-B45)</f>
        <v>14740</v>
      </c>
    </row>
    <row r="49" spans="1:17" s="34" customFormat="1" x14ac:dyDescent="0.25"/>
    <row r="50" spans="1:17" s="34" customFormat="1" x14ac:dyDescent="0.25"/>
    <row r="51" spans="1:17" s="34" customFormat="1" x14ac:dyDescent="0.25"/>
    <row r="52" spans="1:17" s="34" customFormat="1" x14ac:dyDescent="0.25"/>
    <row r="53" spans="1:17" s="34" customFormat="1" x14ac:dyDescent="0.25"/>
    <row r="54" spans="1:17" s="34" customFormat="1" x14ac:dyDescent="0.25"/>
    <row r="55" spans="1:17" s="34" customFormat="1" x14ac:dyDescent="0.25"/>
    <row r="56" spans="1:17" s="34" customFormat="1" x14ac:dyDescent="0.25"/>
    <row r="57" spans="1:17" s="34" customFormat="1" x14ac:dyDescent="0.25"/>
    <row r="58" spans="1:17" s="34" customFormat="1" x14ac:dyDescent="0.25"/>
    <row r="59" spans="1:17" s="34" customFormat="1" x14ac:dyDescent="0.25"/>
    <row r="60" spans="1:17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7" s="1" customForma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7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2"/>
    </row>
    <row r="64" spans="1:17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2"/>
    </row>
    <row r="65" spans="1:22" s="19" customForma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2"/>
    </row>
    <row r="66" spans="1:2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2"/>
    </row>
    <row r="67" spans="1:2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2"/>
    </row>
    <row r="68" spans="1:2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2"/>
    </row>
    <row r="69" spans="1:2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17"/>
    </row>
    <row r="70" spans="1:2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2"/>
    </row>
    <row r="71" spans="1:22" s="28" customForma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2"/>
    </row>
    <row r="72" spans="1:2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2"/>
    </row>
    <row r="73" spans="1:2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2"/>
    </row>
    <row r="74" spans="1:2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2"/>
    </row>
    <row r="75" spans="1:2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2"/>
    </row>
    <row r="76" spans="1:2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2"/>
    </row>
    <row r="77" spans="1:2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2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2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19" customForma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8" customForma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9" customForma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9" customForma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28" customForma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9" customForma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30" customForma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2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</sheetData>
  <sortState ref="A36:M48">
    <sortCondition descending="1" ref="A36:A48"/>
  </sortState>
  <phoneticPr fontId="64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52"/>
  <sheetViews>
    <sheetView zoomScale="80" zoomScaleNormal="80" zoomScalePageLayoutView="80" workbookViewId="0">
      <pane xSplit="1" topLeftCell="AO1" activePane="topRight" state="frozen"/>
      <selection pane="topRight" activeCell="BP15" sqref="BP15"/>
    </sheetView>
  </sheetViews>
  <sheetFormatPr defaultColWidth="8.85546875" defaultRowHeight="15" x14ac:dyDescent="0.25"/>
  <cols>
    <col min="1" max="1" width="43.42578125" customWidth="1"/>
    <col min="4" max="4" width="10" customWidth="1"/>
    <col min="5" max="5" width="10.42578125" customWidth="1"/>
    <col min="6" max="6" width="8.7109375" customWidth="1"/>
    <col min="20" max="20" width="9.42578125" customWidth="1"/>
    <col min="45" max="45" width="12.28515625" customWidth="1"/>
    <col min="46" max="46" width="11.28515625" customWidth="1"/>
    <col min="47" max="47" width="9.85546875" bestFit="1" customWidth="1"/>
    <col min="48" max="48" width="10.42578125" customWidth="1"/>
    <col min="49" max="49" width="9.85546875" bestFit="1" customWidth="1"/>
    <col min="56" max="56" width="9" customWidth="1"/>
    <col min="57" max="57" width="9.85546875" bestFit="1" customWidth="1"/>
  </cols>
  <sheetData>
    <row r="1" spans="1:65" s="33" customFormat="1" ht="20.25" thickBot="1" x14ac:dyDescent="0.35">
      <c r="A1" s="67" t="s">
        <v>1413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12"/>
      <c r="W1" s="112"/>
      <c r="X1" s="112"/>
      <c r="Y1" s="112"/>
      <c r="Z1" s="112"/>
      <c r="AA1" s="112"/>
      <c r="AB1" s="112"/>
      <c r="AC1" s="112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</row>
    <row r="2" spans="1:65" s="34" customFormat="1" ht="15.75" thickTop="1" x14ac:dyDescent="0.25">
      <c r="B2" s="54" t="s">
        <v>1324</v>
      </c>
      <c r="C2" s="55"/>
      <c r="D2" s="55"/>
      <c r="E2" s="55"/>
      <c r="F2" s="51" t="s">
        <v>1325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1" t="s">
        <v>1326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 t="s">
        <v>1245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99" t="s">
        <v>1137</v>
      </c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330" t="s">
        <v>1189</v>
      </c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</row>
    <row r="3" spans="1:65" s="33" customFormat="1" x14ac:dyDescent="0.25">
      <c r="A3" s="34"/>
      <c r="B3" s="60" t="s">
        <v>1347</v>
      </c>
      <c r="C3" s="60" t="s">
        <v>1346</v>
      </c>
      <c r="D3" s="60" t="s">
        <v>1345</v>
      </c>
      <c r="E3" s="60" t="s">
        <v>1344</v>
      </c>
      <c r="F3" s="23" t="s">
        <v>1203</v>
      </c>
      <c r="G3" s="23" t="s">
        <v>1453</v>
      </c>
      <c r="H3" s="23" t="s">
        <v>1452</v>
      </c>
      <c r="I3" s="23" t="s">
        <v>1451</v>
      </c>
      <c r="J3" s="23" t="s">
        <v>1450</v>
      </c>
      <c r="K3" s="23" t="s">
        <v>1448</v>
      </c>
      <c r="L3" s="23" t="s">
        <v>1199</v>
      </c>
      <c r="M3" s="23" t="s">
        <v>1343</v>
      </c>
      <c r="N3" s="23" t="s">
        <v>1347</v>
      </c>
      <c r="O3" s="23" t="s">
        <v>1346</v>
      </c>
      <c r="P3" s="23" t="s">
        <v>1345</v>
      </c>
      <c r="Q3" s="23" t="s">
        <v>1460</v>
      </c>
      <c r="R3" s="62" t="s">
        <v>1203</v>
      </c>
      <c r="S3" s="62" t="s">
        <v>1453</v>
      </c>
      <c r="T3" s="62" t="s">
        <v>1452</v>
      </c>
      <c r="U3" s="62" t="s">
        <v>1451</v>
      </c>
      <c r="V3" s="62" t="s">
        <v>1450</v>
      </c>
      <c r="W3" s="62" t="s">
        <v>1448</v>
      </c>
      <c r="X3" s="62" t="s">
        <v>1199</v>
      </c>
      <c r="Y3" s="62" t="s">
        <v>1343</v>
      </c>
      <c r="Z3" s="62" t="s">
        <v>1347</v>
      </c>
      <c r="AA3" s="62" t="s">
        <v>1346</v>
      </c>
      <c r="AB3" s="62" t="s">
        <v>1345</v>
      </c>
      <c r="AC3" s="62" t="s">
        <v>1460</v>
      </c>
      <c r="AD3" s="141" t="s">
        <v>1203</v>
      </c>
      <c r="AE3" s="141" t="s">
        <v>1453</v>
      </c>
      <c r="AF3" s="141" t="s">
        <v>1452</v>
      </c>
      <c r="AG3" s="141" t="s">
        <v>1451</v>
      </c>
      <c r="AH3" s="141" t="s">
        <v>1450</v>
      </c>
      <c r="AI3" s="141" t="s">
        <v>1448</v>
      </c>
      <c r="AJ3" s="141" t="s">
        <v>1199</v>
      </c>
      <c r="AK3" s="141" t="s">
        <v>1343</v>
      </c>
      <c r="AL3" s="141" t="s">
        <v>1347</v>
      </c>
      <c r="AM3" s="141" t="s">
        <v>1346</v>
      </c>
      <c r="AN3" s="141" t="s">
        <v>1345</v>
      </c>
      <c r="AO3" s="141" t="s">
        <v>1460</v>
      </c>
      <c r="AP3" s="201" t="s">
        <v>1203</v>
      </c>
      <c r="AQ3" s="201" t="s">
        <v>1453</v>
      </c>
      <c r="AR3" s="201" t="s">
        <v>1452</v>
      </c>
      <c r="AS3" s="213" t="s">
        <v>1451</v>
      </c>
      <c r="AT3" s="213" t="s">
        <v>1450</v>
      </c>
      <c r="AU3" s="213" t="s">
        <v>1448</v>
      </c>
      <c r="AV3" s="201" t="s">
        <v>1199</v>
      </c>
      <c r="AW3" s="201" t="s">
        <v>1343</v>
      </c>
      <c r="AX3" s="216" t="s">
        <v>1074</v>
      </c>
      <c r="AY3" s="201" t="s">
        <v>1346</v>
      </c>
      <c r="AZ3" s="201" t="s">
        <v>1345</v>
      </c>
      <c r="BA3" s="201" t="s">
        <v>1460</v>
      </c>
      <c r="BB3" s="331" t="s">
        <v>1203</v>
      </c>
      <c r="BC3" s="331" t="s">
        <v>1453</v>
      </c>
      <c r="BD3" s="331" t="s">
        <v>1452</v>
      </c>
      <c r="BE3" s="353" t="s">
        <v>1451</v>
      </c>
      <c r="BF3" s="353" t="s">
        <v>1450</v>
      </c>
      <c r="BG3" s="353" t="s">
        <v>1448</v>
      </c>
      <c r="BH3" s="331" t="s">
        <v>1199</v>
      </c>
      <c r="BI3" s="331" t="s">
        <v>1343</v>
      </c>
      <c r="BJ3" s="341" t="s">
        <v>1347</v>
      </c>
      <c r="BK3" s="331" t="s">
        <v>1346</v>
      </c>
      <c r="BL3" s="331" t="s">
        <v>1345</v>
      </c>
      <c r="BM3" s="331" t="s">
        <v>1460</v>
      </c>
    </row>
    <row r="4" spans="1:65" s="33" customFormat="1" x14ac:dyDescent="0.25">
      <c r="A4" s="56" t="s">
        <v>1388</v>
      </c>
      <c r="B4" s="63">
        <v>4723</v>
      </c>
      <c r="C4" s="63">
        <v>26313</v>
      </c>
      <c r="D4" s="63">
        <v>33870</v>
      </c>
      <c r="E4" s="63">
        <v>39369</v>
      </c>
      <c r="F4" s="64">
        <v>46444</v>
      </c>
      <c r="G4" s="57">
        <v>58339</v>
      </c>
      <c r="H4" s="64">
        <v>71062</v>
      </c>
      <c r="I4" s="57">
        <v>83541</v>
      </c>
      <c r="J4" s="57">
        <v>97771</v>
      </c>
      <c r="K4" s="57">
        <v>113424</v>
      </c>
      <c r="L4" s="64">
        <v>127487</v>
      </c>
      <c r="M4" s="64">
        <v>139205</v>
      </c>
      <c r="N4" s="64">
        <v>154667</v>
      </c>
      <c r="O4" s="64">
        <v>171139</v>
      </c>
      <c r="P4" s="64">
        <v>188031</v>
      </c>
      <c r="Q4" s="64">
        <f t="shared" ref="Q4:AW4" si="0">SUM(P4,Q5)</f>
        <v>200268</v>
      </c>
      <c r="R4" s="64">
        <f t="shared" si="0"/>
        <v>213263</v>
      </c>
      <c r="S4" s="64">
        <f t="shared" si="0"/>
        <v>235877</v>
      </c>
      <c r="T4" s="64">
        <f t="shared" si="0"/>
        <v>247294</v>
      </c>
      <c r="U4" s="64">
        <f t="shared" si="0"/>
        <v>261876</v>
      </c>
      <c r="V4" s="64">
        <f t="shared" si="0"/>
        <v>277641</v>
      </c>
      <c r="W4" s="64">
        <f t="shared" si="0"/>
        <v>293486</v>
      </c>
      <c r="X4" s="64">
        <f t="shared" si="0"/>
        <v>306011</v>
      </c>
      <c r="Y4" s="64">
        <f t="shared" si="0"/>
        <v>318122</v>
      </c>
      <c r="Z4" s="64">
        <f t="shared" si="0"/>
        <v>334172</v>
      </c>
      <c r="AA4" s="64">
        <f t="shared" si="0"/>
        <v>354084</v>
      </c>
      <c r="AB4" s="64">
        <f t="shared" si="0"/>
        <v>372860</v>
      </c>
      <c r="AC4" s="64">
        <f t="shared" si="0"/>
        <v>388682</v>
      </c>
      <c r="AD4" s="64">
        <f t="shared" si="0"/>
        <v>404142</v>
      </c>
      <c r="AE4" s="64">
        <f t="shared" si="0"/>
        <v>418570</v>
      </c>
      <c r="AF4" s="64">
        <f t="shared" si="0"/>
        <v>433833</v>
      </c>
      <c r="AG4" s="64">
        <f t="shared" si="0"/>
        <v>451151</v>
      </c>
      <c r="AH4" s="64">
        <f t="shared" si="0"/>
        <v>471241</v>
      </c>
      <c r="AI4" s="64">
        <f t="shared" si="0"/>
        <v>498264</v>
      </c>
      <c r="AJ4" s="64">
        <f t="shared" si="0"/>
        <v>526171</v>
      </c>
      <c r="AK4" s="64">
        <f t="shared" si="0"/>
        <v>559061</v>
      </c>
      <c r="AL4" s="64">
        <f t="shared" si="0"/>
        <v>590021</v>
      </c>
      <c r="AM4" s="64">
        <f t="shared" si="0"/>
        <v>612244</v>
      </c>
      <c r="AN4" s="64">
        <f t="shared" si="0"/>
        <v>633341</v>
      </c>
      <c r="AO4" s="64">
        <f t="shared" si="0"/>
        <v>650796</v>
      </c>
      <c r="AP4" s="64">
        <f t="shared" si="0"/>
        <v>671315</v>
      </c>
      <c r="AQ4" s="64">
        <f t="shared" si="0"/>
        <v>691266</v>
      </c>
      <c r="AR4" s="283">
        <f t="shared" si="0"/>
        <v>707445</v>
      </c>
      <c r="AS4" s="281">
        <f t="shared" si="0"/>
        <v>723624</v>
      </c>
      <c r="AT4" s="284">
        <f t="shared" si="0"/>
        <v>739803</v>
      </c>
      <c r="AU4" s="281">
        <f t="shared" si="0"/>
        <v>758861</v>
      </c>
      <c r="AV4" s="282">
        <f t="shared" si="0"/>
        <v>778810</v>
      </c>
      <c r="AW4" s="64">
        <f t="shared" si="0"/>
        <v>802667</v>
      </c>
      <c r="AX4" s="64">
        <f t="shared" ref="AX4:BG4" si="1">SUM(AW4,AX5)</f>
        <v>806331</v>
      </c>
      <c r="AY4" s="64">
        <f t="shared" si="1"/>
        <v>810100</v>
      </c>
      <c r="AZ4" s="64">
        <f t="shared" si="1"/>
        <v>813414</v>
      </c>
      <c r="BA4" s="64">
        <f t="shared" si="1"/>
        <v>815687</v>
      </c>
      <c r="BB4" s="64">
        <f t="shared" si="1"/>
        <v>819064</v>
      </c>
      <c r="BC4" s="64">
        <f t="shared" si="1"/>
        <v>822020</v>
      </c>
      <c r="BD4" s="283">
        <f t="shared" si="1"/>
        <v>824933</v>
      </c>
      <c r="BE4" s="281">
        <f t="shared" si="1"/>
        <v>828284</v>
      </c>
      <c r="BF4" s="47">
        <f t="shared" si="1"/>
        <v>831918</v>
      </c>
      <c r="BG4" s="281">
        <f t="shared" si="1"/>
        <v>835238</v>
      </c>
      <c r="BH4" s="282" t="s">
        <v>1050</v>
      </c>
      <c r="BI4" s="282" t="s">
        <v>1050</v>
      </c>
      <c r="BJ4" s="282" t="s">
        <v>1050</v>
      </c>
      <c r="BK4" s="282" t="s">
        <v>1050</v>
      </c>
      <c r="BL4" s="282" t="s">
        <v>1050</v>
      </c>
      <c r="BM4" s="282" t="s">
        <v>1050</v>
      </c>
    </row>
    <row r="5" spans="1:65" s="33" customFormat="1" x14ac:dyDescent="0.25">
      <c r="A5" s="37" t="s">
        <v>1312</v>
      </c>
      <c r="B5" s="65"/>
      <c r="C5" s="65"/>
      <c r="D5" s="65"/>
      <c r="E5" s="65"/>
      <c r="F5" s="64">
        <f>F4-E4</f>
        <v>7075</v>
      </c>
      <c r="G5" s="64">
        <f>G4-F4</f>
        <v>11895</v>
      </c>
      <c r="H5" s="64">
        <f t="shared" ref="H5:N5" si="2">H4-G4</f>
        <v>12723</v>
      </c>
      <c r="I5" s="64">
        <f t="shared" si="2"/>
        <v>12479</v>
      </c>
      <c r="J5" s="64">
        <f t="shared" si="2"/>
        <v>14230</v>
      </c>
      <c r="K5" s="64">
        <f t="shared" si="2"/>
        <v>15653</v>
      </c>
      <c r="L5" s="64">
        <f t="shared" si="2"/>
        <v>14063</v>
      </c>
      <c r="M5" s="64">
        <f t="shared" si="2"/>
        <v>11718</v>
      </c>
      <c r="N5" s="64">
        <f t="shared" si="2"/>
        <v>15462</v>
      </c>
      <c r="O5" s="64">
        <f>O4-N4</f>
        <v>16472</v>
      </c>
      <c r="P5" s="64">
        <v>16892</v>
      </c>
      <c r="Q5" s="64">
        <v>12237</v>
      </c>
      <c r="R5" s="64">
        <v>12995</v>
      </c>
      <c r="S5" s="64">
        <v>22614</v>
      </c>
      <c r="T5" s="64">
        <v>11417</v>
      </c>
      <c r="U5" s="64">
        <v>14582</v>
      </c>
      <c r="V5" s="64">
        <v>15765</v>
      </c>
      <c r="W5" s="64">
        <v>15845</v>
      </c>
      <c r="X5" s="64">
        <v>12525</v>
      </c>
      <c r="Y5" s="64">
        <v>12111</v>
      </c>
      <c r="Z5" s="64">
        <v>16050</v>
      </c>
      <c r="AA5" s="64">
        <v>19912</v>
      </c>
      <c r="AB5" s="64">
        <v>18776</v>
      </c>
      <c r="AC5" s="64">
        <v>15822</v>
      </c>
      <c r="AD5" s="64">
        <v>15460</v>
      </c>
      <c r="AE5" s="64">
        <v>14428</v>
      </c>
      <c r="AF5" s="64">
        <v>15263</v>
      </c>
      <c r="AG5" s="64">
        <v>17318</v>
      </c>
      <c r="AH5" s="64">
        <v>20090</v>
      </c>
      <c r="AI5" s="64">
        <v>27023</v>
      </c>
      <c r="AJ5" s="64">
        <v>27907</v>
      </c>
      <c r="AK5" s="64">
        <v>32890</v>
      </c>
      <c r="AL5" s="64">
        <v>30960</v>
      </c>
      <c r="AM5" s="64">
        <v>22223</v>
      </c>
      <c r="AN5" s="64">
        <v>21097</v>
      </c>
      <c r="AO5" s="64">
        <v>17455</v>
      </c>
      <c r="AP5" s="64">
        <v>20519</v>
      </c>
      <c r="AQ5" s="64">
        <v>19951</v>
      </c>
      <c r="AR5" s="283">
        <v>16179</v>
      </c>
      <c r="AS5" s="284">
        <v>16179</v>
      </c>
      <c r="AT5" s="281">
        <v>16179</v>
      </c>
      <c r="AU5" s="284">
        <v>19058</v>
      </c>
      <c r="AV5" s="282">
        <v>19949</v>
      </c>
      <c r="AW5" s="64">
        <v>23857</v>
      </c>
      <c r="AX5" s="64">
        <v>3664</v>
      </c>
      <c r="AY5" s="64">
        <v>3769</v>
      </c>
      <c r="AZ5" s="64">
        <v>3314</v>
      </c>
      <c r="BA5" s="64">
        <v>2273</v>
      </c>
      <c r="BB5" s="64">
        <v>3377</v>
      </c>
      <c r="BC5" s="64">
        <v>2956</v>
      </c>
      <c r="BD5" s="283">
        <v>2913</v>
      </c>
      <c r="BE5" s="284">
        <v>3351</v>
      </c>
      <c r="BF5" s="281">
        <v>3634</v>
      </c>
      <c r="BG5" s="284">
        <v>3320</v>
      </c>
      <c r="BH5" s="282" t="s">
        <v>1050</v>
      </c>
      <c r="BI5" s="282" t="s">
        <v>1050</v>
      </c>
      <c r="BJ5" s="282" t="s">
        <v>1050</v>
      </c>
      <c r="BK5" s="282" t="s">
        <v>1050</v>
      </c>
      <c r="BL5" s="282" t="s">
        <v>1050</v>
      </c>
      <c r="BM5" s="282" t="s">
        <v>1050</v>
      </c>
    </row>
    <row r="6" spans="1:65" s="34" customFormat="1" x14ac:dyDescent="0.25">
      <c r="A6" s="6"/>
      <c r="F6" s="20"/>
      <c r="G6" s="20"/>
      <c r="H6" s="20"/>
      <c r="I6" s="20"/>
      <c r="J6" s="20"/>
      <c r="O6" s="35"/>
      <c r="T6" s="36"/>
      <c r="AX6" s="108" t="s">
        <v>1181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</row>
    <row r="7" spans="1:65" s="33" customFormat="1" ht="20.25" thickBot="1" x14ac:dyDescent="0.35">
      <c r="A7" s="67" t="s">
        <v>1313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112"/>
      <c r="V7" s="112"/>
      <c r="W7" s="112"/>
      <c r="X7" s="112"/>
      <c r="Y7" s="112"/>
      <c r="Z7" s="112"/>
      <c r="AA7" s="112"/>
      <c r="AB7" s="112"/>
      <c r="AC7" s="112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</row>
    <row r="8" spans="1:65" s="34" customFormat="1" ht="15.75" thickTop="1" x14ac:dyDescent="0.25">
      <c r="B8" s="54" t="s">
        <v>1324</v>
      </c>
      <c r="C8" s="55"/>
      <c r="D8" s="55"/>
      <c r="E8" s="55"/>
      <c r="F8" s="51" t="s">
        <v>1325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61" t="s">
        <v>1326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54" t="s">
        <v>1245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199" t="s">
        <v>1137</v>
      </c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330" t="s">
        <v>1189</v>
      </c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</row>
    <row r="9" spans="1:65" s="33" customFormat="1" x14ac:dyDescent="0.25">
      <c r="A9" s="34"/>
      <c r="B9" s="60" t="s">
        <v>1347</v>
      </c>
      <c r="C9" s="60" t="s">
        <v>1346</v>
      </c>
      <c r="D9" s="60" t="s">
        <v>1345</v>
      </c>
      <c r="E9" s="60" t="s">
        <v>1344</v>
      </c>
      <c r="F9" s="23" t="s">
        <v>1203</v>
      </c>
      <c r="G9" s="23" t="s">
        <v>1453</v>
      </c>
      <c r="H9" s="23" t="s">
        <v>1452</v>
      </c>
      <c r="I9" s="23" t="s">
        <v>1451</v>
      </c>
      <c r="J9" s="23" t="s">
        <v>1450</v>
      </c>
      <c r="K9" s="23" t="s">
        <v>1448</v>
      </c>
      <c r="L9" s="23" t="s">
        <v>1199</v>
      </c>
      <c r="M9" s="23" t="s">
        <v>1343</v>
      </c>
      <c r="N9" s="23" t="s">
        <v>1347</v>
      </c>
      <c r="O9" s="23" t="s">
        <v>1346</v>
      </c>
      <c r="P9" s="23" t="s">
        <v>1345</v>
      </c>
      <c r="Q9" s="23" t="s">
        <v>1460</v>
      </c>
      <c r="R9" s="62" t="s">
        <v>1203</v>
      </c>
      <c r="S9" s="62" t="s">
        <v>1453</v>
      </c>
      <c r="T9" s="62" t="s">
        <v>1452</v>
      </c>
      <c r="U9" s="62" t="s">
        <v>1451</v>
      </c>
      <c r="V9" s="62" t="s">
        <v>1450</v>
      </c>
      <c r="W9" s="62" t="s">
        <v>1448</v>
      </c>
      <c r="X9" s="62" t="s">
        <v>1199</v>
      </c>
      <c r="Y9" s="62" t="s">
        <v>1343</v>
      </c>
      <c r="Z9" s="62" t="s">
        <v>1347</v>
      </c>
      <c r="AA9" s="62" t="s">
        <v>1346</v>
      </c>
      <c r="AB9" s="62" t="s">
        <v>1345</v>
      </c>
      <c r="AC9" s="62" t="s">
        <v>1460</v>
      </c>
      <c r="AD9" s="141" t="s">
        <v>1203</v>
      </c>
      <c r="AE9" s="141" t="s">
        <v>1453</v>
      </c>
      <c r="AF9" s="141" t="s">
        <v>1452</v>
      </c>
      <c r="AG9" s="141" t="s">
        <v>1451</v>
      </c>
      <c r="AH9" s="141" t="s">
        <v>1450</v>
      </c>
      <c r="AI9" s="141" t="s">
        <v>1448</v>
      </c>
      <c r="AJ9" s="141" t="s">
        <v>1199</v>
      </c>
      <c r="AK9" s="141" t="s">
        <v>1343</v>
      </c>
      <c r="AL9" s="141" t="s">
        <v>1347</v>
      </c>
      <c r="AM9" s="141" t="s">
        <v>1346</v>
      </c>
      <c r="AN9" s="141" t="s">
        <v>1345</v>
      </c>
      <c r="AO9" s="141" t="s">
        <v>1460</v>
      </c>
      <c r="AP9" s="201" t="s">
        <v>1203</v>
      </c>
      <c r="AQ9" s="201" t="s">
        <v>1453</v>
      </c>
      <c r="AR9" s="201" t="s">
        <v>1452</v>
      </c>
      <c r="AS9" s="201" t="s">
        <v>1451</v>
      </c>
      <c r="AT9" s="201" t="s">
        <v>1450</v>
      </c>
      <c r="AU9" s="201" t="s">
        <v>1448</v>
      </c>
      <c r="AV9" s="201" t="s">
        <v>1199</v>
      </c>
      <c r="AW9" s="201" t="s">
        <v>1343</v>
      </c>
      <c r="AX9" s="201" t="s">
        <v>1347</v>
      </c>
      <c r="AY9" s="201" t="s">
        <v>1346</v>
      </c>
      <c r="AZ9" s="201" t="s">
        <v>1345</v>
      </c>
      <c r="BA9" s="201" t="s">
        <v>1460</v>
      </c>
      <c r="BB9" s="331" t="s">
        <v>1203</v>
      </c>
      <c r="BC9" s="331" t="s">
        <v>1453</v>
      </c>
      <c r="BD9" s="331" t="s">
        <v>1452</v>
      </c>
      <c r="BE9" s="331" t="s">
        <v>1451</v>
      </c>
      <c r="BF9" s="331" t="s">
        <v>1450</v>
      </c>
      <c r="BG9" s="331" t="s">
        <v>1448</v>
      </c>
      <c r="BH9" s="331" t="s">
        <v>1199</v>
      </c>
      <c r="BI9" s="331" t="s">
        <v>1343</v>
      </c>
      <c r="BJ9" s="331" t="s">
        <v>1347</v>
      </c>
      <c r="BK9" s="331" t="s">
        <v>1346</v>
      </c>
      <c r="BL9" s="331" t="s">
        <v>1345</v>
      </c>
      <c r="BM9" s="331" t="s">
        <v>1460</v>
      </c>
    </row>
    <row r="10" spans="1:65" s="33" customFormat="1" x14ac:dyDescent="0.25">
      <c r="A10" s="56" t="s">
        <v>1389</v>
      </c>
      <c r="B10" s="63">
        <v>485</v>
      </c>
      <c r="C10" s="63">
        <v>819</v>
      </c>
      <c r="D10" s="63">
        <v>875</v>
      </c>
      <c r="E10" s="63">
        <v>960</v>
      </c>
      <c r="F10" s="64">
        <v>1148</v>
      </c>
      <c r="G10" s="57">
        <v>1390</v>
      </c>
      <c r="H10" s="64">
        <v>1444</v>
      </c>
      <c r="I10" s="57">
        <v>1660</v>
      </c>
      <c r="J10" s="57">
        <v>2103</v>
      </c>
      <c r="K10" s="57">
        <v>2439</v>
      </c>
      <c r="L10" s="64">
        <v>2731</v>
      </c>
      <c r="M10" s="64">
        <v>2751</v>
      </c>
      <c r="N10" s="64">
        <v>2871</v>
      </c>
      <c r="O10" s="64">
        <v>2932</v>
      </c>
      <c r="P10" s="64">
        <v>2973</v>
      </c>
      <c r="Q10" s="64">
        <f t="shared" ref="Q10:AJ10" si="3">SUM(P10,Q11)</f>
        <v>2982</v>
      </c>
      <c r="R10" s="64">
        <f t="shared" si="3"/>
        <v>2998</v>
      </c>
      <c r="S10" s="64">
        <f t="shared" si="3"/>
        <v>3012</v>
      </c>
      <c r="T10" s="64">
        <f t="shared" si="3"/>
        <v>3037</v>
      </c>
      <c r="U10" s="64">
        <f t="shared" si="3"/>
        <v>3071</v>
      </c>
      <c r="V10" s="64">
        <f t="shared" si="3"/>
        <v>3101</v>
      </c>
      <c r="W10" s="64">
        <f t="shared" si="3"/>
        <v>3104</v>
      </c>
      <c r="X10" s="64">
        <f t="shared" si="3"/>
        <v>3107</v>
      </c>
      <c r="Y10" s="64">
        <f t="shared" si="3"/>
        <v>3107</v>
      </c>
      <c r="Z10" s="64">
        <f t="shared" si="3"/>
        <v>3360</v>
      </c>
      <c r="AA10" s="64">
        <f t="shared" si="3"/>
        <v>3532</v>
      </c>
      <c r="AB10" s="64">
        <f t="shared" si="3"/>
        <v>3579</v>
      </c>
      <c r="AC10" s="64">
        <f t="shared" si="3"/>
        <v>3589</v>
      </c>
      <c r="AD10" s="64">
        <f t="shared" si="3"/>
        <v>3591</v>
      </c>
      <c r="AE10" s="64">
        <f t="shared" si="3"/>
        <v>3595</v>
      </c>
      <c r="AF10" s="64">
        <f t="shared" si="3"/>
        <v>3601</v>
      </c>
      <c r="AG10" s="64">
        <f t="shared" si="3"/>
        <v>3792</v>
      </c>
      <c r="AH10" s="64">
        <f t="shared" si="3"/>
        <v>3794</v>
      </c>
      <c r="AI10" s="64">
        <f t="shared" si="3"/>
        <v>3796</v>
      </c>
      <c r="AJ10" s="64">
        <f t="shared" si="3"/>
        <v>3796</v>
      </c>
      <c r="AK10" s="64">
        <v>3796</v>
      </c>
      <c r="AL10" s="64">
        <v>3796</v>
      </c>
      <c r="AM10" s="64">
        <v>3796</v>
      </c>
      <c r="AN10" s="64">
        <v>3796</v>
      </c>
      <c r="AO10" s="64">
        <v>3796</v>
      </c>
      <c r="AP10" s="201" t="s">
        <v>1203</v>
      </c>
      <c r="AQ10" s="64">
        <v>3796</v>
      </c>
      <c r="AR10" s="64">
        <v>3796</v>
      </c>
      <c r="AS10" s="64">
        <v>3796</v>
      </c>
      <c r="AT10" s="64">
        <v>3796</v>
      </c>
      <c r="AU10" s="64">
        <v>3796</v>
      </c>
      <c r="AV10" s="64">
        <v>3799</v>
      </c>
      <c r="AW10" s="64">
        <v>3799</v>
      </c>
      <c r="AX10" s="64">
        <f>AW10+AX11</f>
        <v>3811</v>
      </c>
      <c r="AY10" s="64">
        <v>3811</v>
      </c>
      <c r="AZ10" s="64">
        <v>3811</v>
      </c>
      <c r="BA10" s="64">
        <v>3811</v>
      </c>
      <c r="BB10" s="356">
        <v>3811</v>
      </c>
      <c r="BC10" s="357">
        <v>3811</v>
      </c>
      <c r="BD10" s="64">
        <v>3811</v>
      </c>
      <c r="BE10" s="64">
        <v>3811</v>
      </c>
      <c r="BF10" s="64">
        <v>3815</v>
      </c>
      <c r="BG10" s="64">
        <v>3815</v>
      </c>
      <c r="BH10" s="282" t="s">
        <v>1050</v>
      </c>
      <c r="BI10" s="282" t="s">
        <v>1050</v>
      </c>
      <c r="BJ10" s="282" t="s">
        <v>1050</v>
      </c>
      <c r="BK10" s="282" t="s">
        <v>1050</v>
      </c>
      <c r="BL10" s="282" t="s">
        <v>1050</v>
      </c>
      <c r="BM10" s="282" t="s">
        <v>1050</v>
      </c>
    </row>
    <row r="11" spans="1:65" x14ac:dyDescent="0.25">
      <c r="A11" s="37" t="s">
        <v>1312</v>
      </c>
      <c r="B11" s="64"/>
      <c r="C11" s="58"/>
      <c r="D11" s="65"/>
      <c r="E11" s="64"/>
      <c r="F11" s="64">
        <f t="shared" ref="F11:N11" si="4">F10-E10</f>
        <v>188</v>
      </c>
      <c r="G11" s="64">
        <f t="shared" si="4"/>
        <v>242</v>
      </c>
      <c r="H11" s="64">
        <f t="shared" si="4"/>
        <v>54</v>
      </c>
      <c r="I11" s="64">
        <f t="shared" si="4"/>
        <v>216</v>
      </c>
      <c r="J11" s="64">
        <f t="shared" si="4"/>
        <v>443</v>
      </c>
      <c r="K11" s="64">
        <f t="shared" si="4"/>
        <v>336</v>
      </c>
      <c r="L11" s="64">
        <f t="shared" si="4"/>
        <v>292</v>
      </c>
      <c r="M11" s="64">
        <f t="shared" si="4"/>
        <v>20</v>
      </c>
      <c r="N11" s="64">
        <f t="shared" si="4"/>
        <v>120</v>
      </c>
      <c r="O11" s="64">
        <f>O10-N10</f>
        <v>61</v>
      </c>
      <c r="P11" s="65">
        <v>41</v>
      </c>
      <c r="Q11" s="65">
        <v>9</v>
      </c>
      <c r="R11" s="65">
        <v>16</v>
      </c>
      <c r="S11" s="65">
        <v>14</v>
      </c>
      <c r="T11" s="65">
        <v>25</v>
      </c>
      <c r="U11" s="65">
        <v>34</v>
      </c>
      <c r="V11" s="65">
        <v>30</v>
      </c>
      <c r="W11" s="65">
        <v>3</v>
      </c>
      <c r="X11" s="65">
        <v>3</v>
      </c>
      <c r="Y11" s="65">
        <v>0</v>
      </c>
      <c r="Z11" s="65">
        <v>253</v>
      </c>
      <c r="AA11" s="65">
        <v>172</v>
      </c>
      <c r="AB11" s="65">
        <v>47</v>
      </c>
      <c r="AC11" s="65">
        <v>10</v>
      </c>
      <c r="AD11" s="65">
        <v>2</v>
      </c>
      <c r="AE11" s="65">
        <v>4</v>
      </c>
      <c r="AF11" s="65">
        <v>6</v>
      </c>
      <c r="AG11" s="65">
        <v>191</v>
      </c>
      <c r="AH11" s="65">
        <v>2</v>
      </c>
      <c r="AI11" s="65">
        <v>2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3</v>
      </c>
      <c r="AW11" s="64">
        <v>0</v>
      </c>
      <c r="AX11" s="64">
        <v>12</v>
      </c>
      <c r="AY11" s="64">
        <v>0</v>
      </c>
      <c r="AZ11" s="64">
        <v>0</v>
      </c>
      <c r="BA11" s="64">
        <v>0</v>
      </c>
      <c r="BB11" s="357">
        <v>0</v>
      </c>
      <c r="BC11" s="357">
        <v>0</v>
      </c>
      <c r="BD11" s="64">
        <v>0</v>
      </c>
      <c r="BE11" s="64">
        <v>0</v>
      </c>
      <c r="BF11" s="64">
        <v>4</v>
      </c>
      <c r="BG11" s="64">
        <v>0</v>
      </c>
      <c r="BH11" s="282" t="s">
        <v>1050</v>
      </c>
      <c r="BI11" s="282" t="s">
        <v>1050</v>
      </c>
      <c r="BJ11" s="282" t="s">
        <v>1050</v>
      </c>
      <c r="BK11" s="282" t="s">
        <v>1050</v>
      </c>
      <c r="BL11" s="282" t="s">
        <v>1050</v>
      </c>
      <c r="BM11" s="282" t="s">
        <v>1050</v>
      </c>
    </row>
    <row r="12" spans="1:65" ht="15.75" x14ac:dyDescent="0.3">
      <c r="T12" s="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</row>
    <row r="13" spans="1:65" s="34" customFormat="1" ht="20.25" thickBot="1" x14ac:dyDescent="0.35">
      <c r="A13" s="67" t="s">
        <v>1311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112"/>
      <c r="V13" s="112"/>
      <c r="W13" s="112"/>
      <c r="X13" s="112"/>
      <c r="Y13" s="112"/>
      <c r="Z13" s="112"/>
      <c r="AA13" s="112"/>
      <c r="AB13" s="112"/>
      <c r="AC13" s="112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</row>
    <row r="14" spans="1:65" s="34" customFormat="1" ht="15.75" thickTop="1" x14ac:dyDescent="0.25">
      <c r="B14" s="54" t="s">
        <v>1324</v>
      </c>
      <c r="C14" s="55"/>
      <c r="D14" s="55"/>
      <c r="E14" s="55"/>
      <c r="F14" s="51" t="s">
        <v>1325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61" t="s">
        <v>1326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54" t="s">
        <v>1245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199" t="s">
        <v>1137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330" t="s">
        <v>1189</v>
      </c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</row>
    <row r="15" spans="1:65" s="34" customFormat="1" x14ac:dyDescent="0.25">
      <c r="B15" s="60" t="s">
        <v>1347</v>
      </c>
      <c r="C15" s="60" t="s">
        <v>1346</v>
      </c>
      <c r="D15" s="60" t="s">
        <v>1345</v>
      </c>
      <c r="E15" s="60" t="s">
        <v>1344</v>
      </c>
      <c r="F15" s="23" t="s">
        <v>1203</v>
      </c>
      <c r="G15" s="23" t="s">
        <v>1453</v>
      </c>
      <c r="H15" s="23" t="s">
        <v>1452</v>
      </c>
      <c r="I15" s="23" t="s">
        <v>1451</v>
      </c>
      <c r="J15" s="23" t="s">
        <v>1450</v>
      </c>
      <c r="K15" s="23" t="s">
        <v>1448</v>
      </c>
      <c r="L15" s="23" t="s">
        <v>1199</v>
      </c>
      <c r="M15" s="23" t="s">
        <v>1343</v>
      </c>
      <c r="N15" s="23" t="s">
        <v>1347</v>
      </c>
      <c r="O15" s="23" t="s">
        <v>1346</v>
      </c>
      <c r="P15" s="23" t="s">
        <v>1345</v>
      </c>
      <c r="Q15" s="23" t="s">
        <v>1460</v>
      </c>
      <c r="R15" s="62" t="s">
        <v>1203</v>
      </c>
      <c r="S15" s="62" t="s">
        <v>1453</v>
      </c>
      <c r="T15" s="62" t="s">
        <v>1452</v>
      </c>
      <c r="U15" s="62" t="s">
        <v>1451</v>
      </c>
      <c r="V15" s="62" t="s">
        <v>1450</v>
      </c>
      <c r="W15" s="62" t="s">
        <v>1448</v>
      </c>
      <c r="X15" s="62" t="s">
        <v>1199</v>
      </c>
      <c r="Y15" s="62" t="s">
        <v>1343</v>
      </c>
      <c r="Z15" s="62" t="s">
        <v>1347</v>
      </c>
      <c r="AA15" s="62" t="s">
        <v>1346</v>
      </c>
      <c r="AB15" s="62" t="s">
        <v>1345</v>
      </c>
      <c r="AC15" s="62" t="s">
        <v>1460</v>
      </c>
      <c r="AD15" s="141" t="s">
        <v>1203</v>
      </c>
      <c r="AE15" s="141" t="s">
        <v>1453</v>
      </c>
      <c r="AF15" s="141" t="s">
        <v>1452</v>
      </c>
      <c r="AG15" s="141" t="s">
        <v>1451</v>
      </c>
      <c r="AH15" s="141" t="s">
        <v>1450</v>
      </c>
      <c r="AI15" s="141" t="s">
        <v>1448</v>
      </c>
      <c r="AJ15" s="141" t="s">
        <v>1199</v>
      </c>
      <c r="AK15" s="141" t="s">
        <v>1343</v>
      </c>
      <c r="AL15" s="141" t="s">
        <v>1347</v>
      </c>
      <c r="AM15" s="141" t="s">
        <v>1346</v>
      </c>
      <c r="AN15" s="141" t="s">
        <v>1345</v>
      </c>
      <c r="AO15" s="141" t="s">
        <v>1460</v>
      </c>
      <c r="AP15" s="201" t="s">
        <v>1203</v>
      </c>
      <c r="AQ15" s="201" t="s">
        <v>1453</v>
      </c>
      <c r="AR15" s="201" t="s">
        <v>1452</v>
      </c>
      <c r="AS15" s="201" t="s">
        <v>1451</v>
      </c>
      <c r="AT15" s="201" t="s">
        <v>1450</v>
      </c>
      <c r="AU15" s="201" t="s">
        <v>1448</v>
      </c>
      <c r="AV15" s="201" t="s">
        <v>1199</v>
      </c>
      <c r="AW15" s="201" t="s">
        <v>1343</v>
      </c>
      <c r="AX15" s="201" t="s">
        <v>1347</v>
      </c>
      <c r="AY15" s="201" t="s">
        <v>1346</v>
      </c>
      <c r="AZ15" s="201" t="s">
        <v>1345</v>
      </c>
      <c r="BA15" s="201" t="s">
        <v>1460</v>
      </c>
      <c r="BB15" s="331" t="s">
        <v>1203</v>
      </c>
      <c r="BC15" s="331" t="s">
        <v>1453</v>
      </c>
      <c r="BD15" s="331" t="s">
        <v>1452</v>
      </c>
      <c r="BE15" s="331" t="s">
        <v>1451</v>
      </c>
      <c r="BF15" s="331" t="s">
        <v>1450</v>
      </c>
      <c r="BG15" s="331" t="s">
        <v>1448</v>
      </c>
      <c r="BH15" s="331" t="s">
        <v>1199</v>
      </c>
      <c r="BI15" s="331" t="s">
        <v>1343</v>
      </c>
      <c r="BJ15" s="331" t="s">
        <v>1347</v>
      </c>
      <c r="BK15" s="331" t="s">
        <v>1346</v>
      </c>
      <c r="BL15" s="331" t="s">
        <v>1345</v>
      </c>
      <c r="BM15" s="331" t="s">
        <v>1460</v>
      </c>
    </row>
    <row r="16" spans="1:65" s="34" customFormat="1" x14ac:dyDescent="0.25">
      <c r="A16" s="56" t="s">
        <v>1322</v>
      </c>
      <c r="B16" s="63">
        <v>37</v>
      </c>
      <c r="C16" s="63">
        <v>84</v>
      </c>
      <c r="D16" s="63">
        <v>100</v>
      </c>
      <c r="E16" s="63">
        <v>118</v>
      </c>
      <c r="F16" s="64">
        <v>129</v>
      </c>
      <c r="G16" s="57">
        <v>148</v>
      </c>
      <c r="H16" s="64">
        <v>163</v>
      </c>
      <c r="I16" s="57">
        <v>191</v>
      </c>
      <c r="J16" s="57">
        <v>214</v>
      </c>
      <c r="K16" s="57">
        <v>242</v>
      </c>
      <c r="L16" s="64">
        <v>256</v>
      </c>
      <c r="M16" s="64">
        <v>263</v>
      </c>
      <c r="N16" s="64">
        <v>280</v>
      </c>
      <c r="O16" s="64">
        <v>297</v>
      </c>
      <c r="P16" s="64">
        <v>306</v>
      </c>
      <c r="Q16" s="64">
        <v>311</v>
      </c>
      <c r="R16" s="65">
        <v>315</v>
      </c>
      <c r="S16" s="65">
        <v>318</v>
      </c>
      <c r="T16" s="65">
        <v>324</v>
      </c>
      <c r="U16" s="65">
        <v>327</v>
      </c>
      <c r="V16" s="65">
        <v>332</v>
      </c>
      <c r="W16" s="65">
        <v>334</v>
      </c>
      <c r="X16" s="65">
        <v>335</v>
      </c>
      <c r="Y16" s="65">
        <v>335</v>
      </c>
      <c r="Z16" s="64">
        <f t="shared" ref="Z16:AJ16" si="5">SUM(Y16,Z17)</f>
        <v>351</v>
      </c>
      <c r="AA16" s="64">
        <f t="shared" si="5"/>
        <v>364</v>
      </c>
      <c r="AB16" s="64">
        <f t="shared" si="5"/>
        <v>373</v>
      </c>
      <c r="AC16" s="64">
        <f t="shared" si="5"/>
        <v>376</v>
      </c>
      <c r="AD16" s="64">
        <f t="shared" si="5"/>
        <v>377</v>
      </c>
      <c r="AE16" s="64">
        <f t="shared" si="5"/>
        <v>380</v>
      </c>
      <c r="AF16" s="64">
        <f t="shared" si="5"/>
        <v>382</v>
      </c>
      <c r="AG16" s="64">
        <f t="shared" si="5"/>
        <v>391</v>
      </c>
      <c r="AH16" s="64">
        <f t="shared" si="5"/>
        <v>393</v>
      </c>
      <c r="AI16" s="64">
        <f t="shared" si="5"/>
        <v>395</v>
      </c>
      <c r="AJ16" s="64">
        <f t="shared" si="5"/>
        <v>395</v>
      </c>
      <c r="AK16" s="64">
        <v>395</v>
      </c>
      <c r="AL16" s="64">
        <v>395</v>
      </c>
      <c r="AM16" s="64">
        <v>395</v>
      </c>
      <c r="AN16" s="64">
        <v>395</v>
      </c>
      <c r="AO16" s="64">
        <v>395</v>
      </c>
      <c r="AP16" s="64">
        <v>395</v>
      </c>
      <c r="AQ16" s="64">
        <v>395</v>
      </c>
      <c r="AR16" s="64">
        <v>396</v>
      </c>
      <c r="AS16" s="64">
        <v>396</v>
      </c>
      <c r="AT16" s="64">
        <v>396</v>
      </c>
      <c r="AU16" s="64">
        <v>396</v>
      </c>
      <c r="AV16" s="64">
        <v>398</v>
      </c>
      <c r="AW16" s="64">
        <v>398</v>
      </c>
      <c r="AX16" s="64">
        <f>AW16+AX17</f>
        <v>403</v>
      </c>
      <c r="AY16" s="64">
        <f>AX16+AY17</f>
        <v>403</v>
      </c>
      <c r="AZ16" s="64">
        <v>403</v>
      </c>
      <c r="BA16" s="64">
        <v>403</v>
      </c>
      <c r="BB16" s="64">
        <v>403</v>
      </c>
      <c r="BC16" s="64">
        <v>403</v>
      </c>
      <c r="BD16" s="64">
        <v>403</v>
      </c>
      <c r="BE16" s="64">
        <v>403</v>
      </c>
      <c r="BF16" s="64">
        <v>406</v>
      </c>
      <c r="BG16" s="64">
        <v>406</v>
      </c>
      <c r="BH16" s="282" t="s">
        <v>1050</v>
      </c>
      <c r="BI16" s="282" t="s">
        <v>1050</v>
      </c>
      <c r="BJ16" s="282" t="s">
        <v>1050</v>
      </c>
      <c r="BK16" s="282" t="s">
        <v>1050</v>
      </c>
      <c r="BL16" s="282" t="s">
        <v>1050</v>
      </c>
      <c r="BM16" s="282" t="s">
        <v>1050</v>
      </c>
    </row>
    <row r="17" spans="1:65" s="34" customFormat="1" x14ac:dyDescent="0.25">
      <c r="A17" s="37" t="s">
        <v>1312</v>
      </c>
      <c r="B17" s="64"/>
      <c r="C17" s="64">
        <f t="shared" ref="C17:O17" si="6">(C16-B16)</f>
        <v>47</v>
      </c>
      <c r="D17" s="64">
        <f t="shared" si="6"/>
        <v>16</v>
      </c>
      <c r="E17" s="64">
        <f t="shared" si="6"/>
        <v>18</v>
      </c>
      <c r="F17" s="64">
        <f t="shared" si="6"/>
        <v>11</v>
      </c>
      <c r="G17" s="64">
        <f t="shared" si="6"/>
        <v>19</v>
      </c>
      <c r="H17" s="64">
        <f t="shared" si="6"/>
        <v>15</v>
      </c>
      <c r="I17" s="64">
        <f t="shared" si="6"/>
        <v>28</v>
      </c>
      <c r="J17" s="64">
        <f t="shared" si="6"/>
        <v>23</v>
      </c>
      <c r="K17" s="64">
        <f t="shared" si="6"/>
        <v>28</v>
      </c>
      <c r="L17" s="64">
        <f t="shared" si="6"/>
        <v>14</v>
      </c>
      <c r="M17" s="64">
        <f t="shared" si="6"/>
        <v>7</v>
      </c>
      <c r="N17" s="64">
        <f t="shared" si="6"/>
        <v>17</v>
      </c>
      <c r="O17" s="64">
        <f t="shared" si="6"/>
        <v>17</v>
      </c>
      <c r="P17" s="64">
        <f>(P16-O16)</f>
        <v>9</v>
      </c>
      <c r="Q17" s="64">
        <f>(Q16-P16)</f>
        <v>5</v>
      </c>
      <c r="R17" s="64">
        <f>(R16-Q16)</f>
        <v>4</v>
      </c>
      <c r="S17" s="65">
        <v>3</v>
      </c>
      <c r="T17" s="64">
        <v>6</v>
      </c>
      <c r="U17" s="65">
        <v>3</v>
      </c>
      <c r="V17" s="65">
        <v>5</v>
      </c>
      <c r="W17" s="65">
        <v>2</v>
      </c>
      <c r="X17" s="65">
        <v>1</v>
      </c>
      <c r="Y17" s="65">
        <v>0</v>
      </c>
      <c r="Z17" s="65">
        <v>16</v>
      </c>
      <c r="AA17" s="65">
        <v>13</v>
      </c>
      <c r="AB17" s="65">
        <v>9</v>
      </c>
      <c r="AC17" s="65">
        <v>3</v>
      </c>
      <c r="AD17" s="65">
        <v>1</v>
      </c>
      <c r="AE17" s="65">
        <v>3</v>
      </c>
      <c r="AF17" s="65">
        <v>2</v>
      </c>
      <c r="AG17" s="65">
        <v>9</v>
      </c>
      <c r="AH17" s="65">
        <v>2</v>
      </c>
      <c r="AI17" s="65">
        <v>2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4">
        <v>0</v>
      </c>
      <c r="AQ17" s="64">
        <v>0</v>
      </c>
      <c r="AR17" s="64">
        <v>1</v>
      </c>
      <c r="AS17" s="64">
        <v>0</v>
      </c>
      <c r="AT17" s="64">
        <v>0</v>
      </c>
      <c r="AU17" s="64">
        <v>0</v>
      </c>
      <c r="AV17" s="64">
        <v>2</v>
      </c>
      <c r="AW17" s="64">
        <v>0</v>
      </c>
      <c r="AX17" s="64">
        <v>5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3</v>
      </c>
      <c r="BG17" s="64">
        <v>0</v>
      </c>
      <c r="BH17" s="282" t="s">
        <v>1050</v>
      </c>
      <c r="BI17" s="282" t="s">
        <v>1050</v>
      </c>
      <c r="BJ17" s="282" t="s">
        <v>1050</v>
      </c>
      <c r="BK17" s="282" t="s">
        <v>1050</v>
      </c>
      <c r="BL17" s="282" t="s">
        <v>1050</v>
      </c>
      <c r="BM17" s="282" t="s">
        <v>1050</v>
      </c>
    </row>
    <row r="18" spans="1:65" ht="15.75" x14ac:dyDescent="0.3">
      <c r="A18" s="8"/>
      <c r="T18" s="8"/>
    </row>
    <row r="19" spans="1:65" ht="15.75" x14ac:dyDescent="0.3">
      <c r="A19" s="109" t="s">
        <v>1209</v>
      </c>
      <c r="B19" s="51" t="s">
        <v>1325</v>
      </c>
      <c r="C19" s="61" t="s">
        <v>1326</v>
      </c>
      <c r="D19" s="54" t="s">
        <v>1245</v>
      </c>
      <c r="T19" s="8"/>
    </row>
    <row r="20" spans="1:65" x14ac:dyDescent="0.25">
      <c r="A20" s="37" t="s">
        <v>1445</v>
      </c>
      <c r="B20" s="20">
        <f>SUM(F5:Q5)</f>
        <v>160899</v>
      </c>
      <c r="C20" s="20">
        <f>SUM(R5:AC5)</f>
        <v>188414</v>
      </c>
      <c r="D20" s="20">
        <f>SUM(AD5:AO5)</f>
        <v>262114</v>
      </c>
      <c r="S20" s="34"/>
      <c r="T20" s="34"/>
      <c r="U20" s="34"/>
    </row>
    <row r="21" spans="1:65" x14ac:dyDescent="0.25">
      <c r="A21" s="37" t="s">
        <v>1368</v>
      </c>
      <c r="B21" s="20">
        <f>SUM(F11:Q11)</f>
        <v>2022</v>
      </c>
      <c r="C21" s="20">
        <f>SUM(R11:AC11)</f>
        <v>607</v>
      </c>
      <c r="D21">
        <f>SUM(AD11:AO11)</f>
        <v>207</v>
      </c>
      <c r="S21" s="34"/>
      <c r="T21" s="34"/>
      <c r="U21" s="34"/>
    </row>
    <row r="22" spans="1:65" x14ac:dyDescent="0.25">
      <c r="A22" s="37" t="s">
        <v>1369</v>
      </c>
      <c r="B22" s="20">
        <f>SUM(F17:Q17)</f>
        <v>193</v>
      </c>
      <c r="C22" s="20">
        <f>SUM(R17:AC17)</f>
        <v>65</v>
      </c>
      <c r="D22">
        <f>SUM(AD17:AO17)</f>
        <v>19</v>
      </c>
      <c r="S22" s="34"/>
      <c r="T22" s="34"/>
      <c r="U22" s="34"/>
    </row>
    <row r="23" spans="1:65" ht="15.75" x14ac:dyDescent="0.3">
      <c r="A23" s="8"/>
      <c r="S23" s="34"/>
      <c r="T23" s="34"/>
      <c r="U23" s="34"/>
      <c r="BE23" s="20"/>
    </row>
    <row r="24" spans="1:65" ht="15.75" x14ac:dyDescent="0.3">
      <c r="A24" s="8"/>
      <c r="S24" s="34"/>
      <c r="T24" s="34"/>
      <c r="U24" s="34"/>
      <c r="BE24" s="20"/>
    </row>
    <row r="25" spans="1:65" ht="15.75" x14ac:dyDescent="0.3">
      <c r="A25" s="8"/>
      <c r="T25" s="8"/>
      <c r="BE25" s="20"/>
    </row>
    <row r="26" spans="1:65" ht="15.75" x14ac:dyDescent="0.3">
      <c r="A26" s="8"/>
      <c r="T26" s="8"/>
      <c r="BE26" s="20"/>
    </row>
    <row r="27" spans="1:65" ht="15.75" x14ac:dyDescent="0.3">
      <c r="A27" s="8"/>
      <c r="T27" s="8"/>
      <c r="BE27" s="20"/>
    </row>
    <row r="28" spans="1:65" ht="15.75" x14ac:dyDescent="0.3">
      <c r="A28" s="8"/>
      <c r="T28" s="8"/>
      <c r="BE28" s="20"/>
    </row>
    <row r="29" spans="1:65" ht="15.75" x14ac:dyDescent="0.3">
      <c r="A29" s="8"/>
      <c r="T29" s="8"/>
      <c r="BE29" s="20"/>
    </row>
    <row r="30" spans="1:65" ht="15.75" x14ac:dyDescent="0.3">
      <c r="A30" s="8"/>
      <c r="T30" s="8"/>
      <c r="BE30" s="20"/>
    </row>
    <row r="31" spans="1:65" ht="15.75" x14ac:dyDescent="0.3">
      <c r="T31" s="8"/>
      <c r="BE31" s="20"/>
    </row>
    <row r="32" spans="1:65" ht="15.75" x14ac:dyDescent="0.3">
      <c r="T32" s="8"/>
      <c r="BD32" s="20"/>
    </row>
    <row r="33" spans="20:56" ht="15.75" x14ac:dyDescent="0.3">
      <c r="T33" s="8"/>
      <c r="BD33" s="20"/>
    </row>
    <row r="34" spans="20:56" ht="15.75" x14ac:dyDescent="0.3">
      <c r="T34" s="8"/>
      <c r="BD34" s="20"/>
    </row>
    <row r="35" spans="20:56" ht="15.75" x14ac:dyDescent="0.3">
      <c r="T35" s="8"/>
      <c r="BD35" s="20"/>
    </row>
    <row r="36" spans="20:56" ht="15.75" x14ac:dyDescent="0.3">
      <c r="T36" s="8"/>
      <c r="BD36" s="20"/>
    </row>
    <row r="37" spans="20:56" x14ac:dyDescent="0.25">
      <c r="BD37" s="20"/>
    </row>
    <row r="38" spans="20:56" x14ac:dyDescent="0.25">
      <c r="BD38" s="20"/>
    </row>
    <row r="39" spans="20:56" x14ac:dyDescent="0.25">
      <c r="BD39" s="20"/>
    </row>
    <row r="40" spans="20:56" x14ac:dyDescent="0.25">
      <c r="BD40" s="20"/>
    </row>
    <row r="41" spans="20:56" x14ac:dyDescent="0.25">
      <c r="BD41" s="20"/>
    </row>
    <row r="42" spans="20:56" x14ac:dyDescent="0.25">
      <c r="BD42" s="20"/>
    </row>
    <row r="43" spans="20:56" x14ac:dyDescent="0.25">
      <c r="BD43" s="20"/>
    </row>
    <row r="44" spans="20:56" x14ac:dyDescent="0.25">
      <c r="BD44" s="20"/>
    </row>
    <row r="45" spans="20:56" x14ac:dyDescent="0.25">
      <c r="BD45" s="20"/>
    </row>
    <row r="46" spans="20:56" x14ac:dyDescent="0.25">
      <c r="BD46" s="20"/>
    </row>
    <row r="47" spans="20:56" x14ac:dyDescent="0.25">
      <c r="BD47" s="20"/>
    </row>
    <row r="48" spans="20:56" x14ac:dyDescent="0.25">
      <c r="BD48" s="20"/>
    </row>
    <row r="49" spans="56:57" x14ac:dyDescent="0.25">
      <c r="BD49" s="20"/>
    </row>
    <row r="50" spans="56:57" x14ac:dyDescent="0.25">
      <c r="BD50" s="20"/>
    </row>
    <row r="52" spans="56:57" x14ac:dyDescent="0.25">
      <c r="BE52" s="20"/>
    </row>
  </sheetData>
  <phoneticPr fontId="64" type="noConversion"/>
  <pageMargins left="0.7" right="0.7" top="0.75" bottom="0.75" header="0.3" footer="0.3"/>
  <ignoredErrors>
    <ignoredError sqref="C20:C21 D20:D22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214"/>
  <sheetViews>
    <sheetView zoomScale="80" zoomScaleNormal="80" zoomScalePageLayoutView="80" workbookViewId="0">
      <pane xSplit="1" topLeftCell="BX1" activePane="topRight" state="frozen"/>
      <selection pane="topRight" activeCell="CI4" sqref="CI4:CJ4"/>
    </sheetView>
  </sheetViews>
  <sheetFormatPr defaultColWidth="8.85546875" defaultRowHeight="15" x14ac:dyDescent="0.25"/>
  <cols>
    <col min="1" max="1" width="66.85546875" customWidth="1"/>
    <col min="2" max="2" width="12.28515625" customWidth="1"/>
    <col min="3" max="3" width="10.42578125" bestFit="1" customWidth="1"/>
    <col min="4" max="4" width="9.140625" customWidth="1"/>
    <col min="30" max="49" width="9.85546875" bestFit="1" customWidth="1"/>
    <col min="50" max="50" width="11.42578125" customWidth="1"/>
    <col min="51" max="51" width="10.42578125" customWidth="1"/>
    <col min="52" max="52" width="9.85546875" bestFit="1" customWidth="1"/>
    <col min="53" max="53" width="10.42578125" customWidth="1"/>
    <col min="54" max="54" width="10.28515625" customWidth="1"/>
    <col min="55" max="55" width="10.7109375" customWidth="1"/>
    <col min="56" max="56" width="10" customWidth="1"/>
    <col min="57" max="57" width="11" customWidth="1"/>
    <col min="58" max="59" width="9.85546875" bestFit="1" customWidth="1"/>
    <col min="60" max="60" width="11.140625" customWidth="1"/>
    <col min="61" max="61" width="10.42578125" customWidth="1"/>
    <col min="62" max="62" width="10.7109375" customWidth="1"/>
    <col min="63" max="69" width="9.85546875" bestFit="1" customWidth="1"/>
    <col min="70" max="70" width="11.140625" customWidth="1"/>
    <col min="71" max="73" width="9.85546875" bestFit="1" customWidth="1"/>
    <col min="74" max="74" width="11" customWidth="1"/>
    <col min="75" max="76" width="9.85546875" bestFit="1" customWidth="1"/>
    <col min="77" max="77" width="10.42578125" customWidth="1"/>
    <col min="78" max="78" width="11.28515625" customWidth="1"/>
    <col min="79" max="79" width="11" customWidth="1"/>
    <col min="80" max="80" width="11.140625" customWidth="1"/>
    <col min="81" max="81" width="11.42578125" customWidth="1"/>
    <col min="82" max="82" width="10" customWidth="1"/>
    <col min="83" max="84" width="9.85546875" bestFit="1" customWidth="1"/>
    <col min="85" max="85" width="11" customWidth="1"/>
    <col min="86" max="86" width="10.7109375" customWidth="1"/>
    <col min="87" max="98" width="10.7109375" style="108" customWidth="1"/>
    <col min="99" max="99" width="9.85546875" bestFit="1" customWidth="1"/>
  </cols>
  <sheetData>
    <row r="1" spans="1:99" ht="20.25" thickBot="1" x14ac:dyDescent="0.35">
      <c r="A1" s="67" t="s">
        <v>1446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</row>
    <row r="2" spans="1:99" s="34" customFormat="1" ht="15.75" thickTop="1" x14ac:dyDescent="0.25">
      <c r="A2" s="30"/>
      <c r="B2" s="53" t="s">
        <v>1331</v>
      </c>
      <c r="C2" s="143" t="s">
        <v>1324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51" t="s">
        <v>1325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61" t="s">
        <v>1326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54" t="s">
        <v>1245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199" t="s">
        <v>1137</v>
      </c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330" t="s">
        <v>1189</v>
      </c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54" t="s">
        <v>620</v>
      </c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200" t="s">
        <v>196</v>
      </c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108" t="s">
        <v>1233</v>
      </c>
    </row>
    <row r="3" spans="1:99" s="1" customFormat="1" x14ac:dyDescent="0.25">
      <c r="A3" s="9"/>
      <c r="B3" s="74" t="s">
        <v>1460</v>
      </c>
      <c r="C3" s="142" t="s">
        <v>1203</v>
      </c>
      <c r="D3" s="142" t="s">
        <v>1453</v>
      </c>
      <c r="E3" s="142" t="s">
        <v>1452</v>
      </c>
      <c r="F3" s="142" t="s">
        <v>1451</v>
      </c>
      <c r="G3" s="142" t="s">
        <v>1450</v>
      </c>
      <c r="H3" s="142" t="s">
        <v>1448</v>
      </c>
      <c r="I3" s="142" t="s">
        <v>1199</v>
      </c>
      <c r="J3" s="142" t="s">
        <v>1343</v>
      </c>
      <c r="K3" s="142" t="s">
        <v>1347</v>
      </c>
      <c r="L3" s="142" t="s">
        <v>1346</v>
      </c>
      <c r="M3" s="142" t="s">
        <v>1345</v>
      </c>
      <c r="N3" s="142" t="s">
        <v>1460</v>
      </c>
      <c r="O3" s="41" t="s">
        <v>1203</v>
      </c>
      <c r="P3" s="41" t="s">
        <v>1453</v>
      </c>
      <c r="Q3" s="41" t="s">
        <v>1452</v>
      </c>
      <c r="R3" s="41" t="s">
        <v>1451</v>
      </c>
      <c r="S3" s="41" t="s">
        <v>1450</v>
      </c>
      <c r="T3" s="41" t="s">
        <v>1448</v>
      </c>
      <c r="U3" s="41" t="s">
        <v>1199</v>
      </c>
      <c r="V3" s="41" t="s">
        <v>1343</v>
      </c>
      <c r="W3" s="41" t="s">
        <v>1347</v>
      </c>
      <c r="X3" s="41" t="s">
        <v>1346</v>
      </c>
      <c r="Y3" s="41" t="s">
        <v>1345</v>
      </c>
      <c r="Z3" s="41" t="s">
        <v>1460</v>
      </c>
      <c r="AA3" s="62" t="s">
        <v>1203</v>
      </c>
      <c r="AB3" s="62" t="s">
        <v>1453</v>
      </c>
      <c r="AC3" s="62" t="s">
        <v>1452</v>
      </c>
      <c r="AD3" s="62" t="s">
        <v>1451</v>
      </c>
      <c r="AE3" s="62" t="s">
        <v>1450</v>
      </c>
      <c r="AF3" s="62" t="s">
        <v>1448</v>
      </c>
      <c r="AG3" s="62" t="s">
        <v>1199</v>
      </c>
      <c r="AH3" s="62" t="s">
        <v>1343</v>
      </c>
      <c r="AI3" s="62" t="s">
        <v>1347</v>
      </c>
      <c r="AJ3" s="62" t="s">
        <v>1346</v>
      </c>
      <c r="AK3" s="62" t="s">
        <v>1345</v>
      </c>
      <c r="AL3" s="62" t="s">
        <v>1460</v>
      </c>
      <c r="AM3" s="141" t="s">
        <v>1203</v>
      </c>
      <c r="AN3" s="141" t="s">
        <v>1453</v>
      </c>
      <c r="AO3" s="141" t="s">
        <v>1452</v>
      </c>
      <c r="AP3" s="141" t="s">
        <v>1451</v>
      </c>
      <c r="AQ3" s="141" t="s">
        <v>1450</v>
      </c>
      <c r="AR3" s="141" t="s">
        <v>1448</v>
      </c>
      <c r="AS3" s="141" t="s">
        <v>1199</v>
      </c>
      <c r="AT3" s="141" t="s">
        <v>1343</v>
      </c>
      <c r="AU3" s="141" t="s">
        <v>1347</v>
      </c>
      <c r="AV3" s="141" t="s">
        <v>1346</v>
      </c>
      <c r="AW3" s="141" t="s">
        <v>1345</v>
      </c>
      <c r="AX3" s="141" t="s">
        <v>1460</v>
      </c>
      <c r="AY3" s="201" t="s">
        <v>1203</v>
      </c>
      <c r="AZ3" s="201" t="s">
        <v>1453</v>
      </c>
      <c r="BA3" s="201" t="s">
        <v>1452</v>
      </c>
      <c r="BB3" s="201" t="s">
        <v>1451</v>
      </c>
      <c r="BC3" s="201" t="s">
        <v>1450</v>
      </c>
      <c r="BD3" s="201" t="s">
        <v>1448</v>
      </c>
      <c r="BE3" s="201" t="s">
        <v>1199</v>
      </c>
      <c r="BF3" s="201" t="s">
        <v>1343</v>
      </c>
      <c r="BG3" s="201" t="s">
        <v>1347</v>
      </c>
      <c r="BH3" s="201" t="s">
        <v>1346</v>
      </c>
      <c r="BI3" s="201" t="s">
        <v>1345</v>
      </c>
      <c r="BJ3" s="201" t="s">
        <v>1460</v>
      </c>
      <c r="BK3" s="331" t="s">
        <v>1203</v>
      </c>
      <c r="BL3" s="331" t="s">
        <v>1453</v>
      </c>
      <c r="BM3" s="331" t="s">
        <v>1452</v>
      </c>
      <c r="BN3" s="331" t="s">
        <v>1451</v>
      </c>
      <c r="BO3" s="331" t="s">
        <v>1450</v>
      </c>
      <c r="BP3" s="331" t="s">
        <v>1448</v>
      </c>
      <c r="BQ3" s="331" t="s">
        <v>1199</v>
      </c>
      <c r="BR3" s="331" t="s">
        <v>1343</v>
      </c>
      <c r="BS3" s="331" t="s">
        <v>1347</v>
      </c>
      <c r="BT3" s="331" t="s">
        <v>1346</v>
      </c>
      <c r="BU3" s="331" t="s">
        <v>1345</v>
      </c>
      <c r="BV3" s="331" t="s">
        <v>1460</v>
      </c>
      <c r="BW3" s="141" t="s">
        <v>1203</v>
      </c>
      <c r="BX3" s="141" t="s">
        <v>1453</v>
      </c>
      <c r="BY3" s="141" t="s">
        <v>1452</v>
      </c>
      <c r="BZ3" s="141" t="s">
        <v>1451</v>
      </c>
      <c r="CA3" s="141" t="s">
        <v>1450</v>
      </c>
      <c r="CB3" s="141" t="s">
        <v>1448</v>
      </c>
      <c r="CC3" s="141" t="s">
        <v>1199</v>
      </c>
      <c r="CD3" s="141" t="s">
        <v>1343</v>
      </c>
      <c r="CE3" s="141" t="s">
        <v>1347</v>
      </c>
      <c r="CF3" s="141" t="s">
        <v>1346</v>
      </c>
      <c r="CG3" s="141" t="s">
        <v>1345</v>
      </c>
      <c r="CH3" s="141" t="s">
        <v>1460</v>
      </c>
      <c r="CI3" s="768" t="s">
        <v>1203</v>
      </c>
      <c r="CJ3" s="768" t="s">
        <v>1453</v>
      </c>
      <c r="CK3" s="768" t="s">
        <v>1452</v>
      </c>
      <c r="CL3" s="768" t="s">
        <v>1451</v>
      </c>
      <c r="CM3" s="768" t="s">
        <v>1450</v>
      </c>
      <c r="CN3" s="768" t="s">
        <v>1448</v>
      </c>
      <c r="CO3" s="768" t="s">
        <v>1199</v>
      </c>
      <c r="CP3" s="768" t="s">
        <v>1343</v>
      </c>
      <c r="CQ3" s="768" t="s">
        <v>1347</v>
      </c>
      <c r="CR3" s="768" t="s">
        <v>1346</v>
      </c>
      <c r="CS3" s="768" t="s">
        <v>1345</v>
      </c>
      <c r="CT3" s="768" t="s">
        <v>1460</v>
      </c>
    </row>
    <row r="4" spans="1:99" x14ac:dyDescent="0.25">
      <c r="A4" s="3" t="s">
        <v>1445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9">
        <v>36476</v>
      </c>
      <c r="P4" s="47">
        <v>47368</v>
      </c>
      <c r="Q4" s="47">
        <v>44509</v>
      </c>
      <c r="R4" s="47">
        <v>83545</v>
      </c>
      <c r="S4" s="47">
        <v>55503</v>
      </c>
      <c r="T4" s="47">
        <v>58234</v>
      </c>
      <c r="U4" s="47">
        <v>55563</v>
      </c>
      <c r="V4" s="47">
        <v>48608</v>
      </c>
      <c r="W4" s="47">
        <v>46310</v>
      </c>
      <c r="X4" s="47">
        <f>X5-W5</f>
        <v>44847</v>
      </c>
      <c r="Y4" s="47">
        <v>39882</v>
      </c>
      <c r="Z4" s="47">
        <v>40672</v>
      </c>
      <c r="AA4" s="47">
        <v>37633</v>
      </c>
      <c r="AB4" s="47">
        <v>42825</v>
      </c>
      <c r="AC4" s="47">
        <v>39164</v>
      </c>
      <c r="AD4" s="47">
        <v>49608</v>
      </c>
      <c r="AE4" s="47">
        <v>67590</v>
      </c>
      <c r="AF4" s="47">
        <v>112244</v>
      </c>
      <c r="AG4" s="47">
        <v>154787</v>
      </c>
      <c r="AH4" s="47">
        <v>67429</v>
      </c>
      <c r="AI4" s="47">
        <v>62744</v>
      </c>
      <c r="AJ4" s="47">
        <v>53933</v>
      </c>
      <c r="AK4" s="47">
        <v>66818</v>
      </c>
      <c r="AL4" s="47">
        <v>164418</v>
      </c>
      <c r="AM4" s="47">
        <v>104860</v>
      </c>
      <c r="AN4" s="47">
        <v>131375</v>
      </c>
      <c r="AO4" s="47">
        <v>63212</v>
      </c>
      <c r="AP4" s="47">
        <v>70056</v>
      </c>
      <c r="AQ4" s="47">
        <v>73691</v>
      </c>
      <c r="AR4" s="47">
        <v>52948</v>
      </c>
      <c r="AS4" s="47">
        <v>54886</v>
      </c>
      <c r="AT4" s="47">
        <v>77619</v>
      </c>
      <c r="AU4" s="47">
        <v>45335</v>
      </c>
      <c r="AV4" s="47">
        <v>45931</v>
      </c>
      <c r="AW4" s="47">
        <v>82588</v>
      </c>
      <c r="AX4" s="47">
        <v>70425</v>
      </c>
      <c r="AY4" s="47">
        <v>62428</v>
      </c>
      <c r="AZ4" s="47">
        <v>89123</v>
      </c>
      <c r="BA4" s="47">
        <v>57030</v>
      </c>
      <c r="BB4" s="47">
        <v>93232</v>
      </c>
      <c r="BC4" s="47">
        <v>78478</v>
      </c>
      <c r="BD4" s="47">
        <v>64498</v>
      </c>
      <c r="BE4" s="47">
        <v>105077</v>
      </c>
      <c r="BF4" s="47">
        <v>110691</v>
      </c>
      <c r="BG4" s="47">
        <v>93107</v>
      </c>
      <c r="BH4" s="47">
        <v>97049</v>
      </c>
      <c r="BI4" s="47">
        <v>109196</v>
      </c>
      <c r="BJ4" s="47">
        <v>167194</v>
      </c>
      <c r="BK4" s="47">
        <v>123435</v>
      </c>
      <c r="BL4" s="47">
        <v>112210</v>
      </c>
      <c r="BM4" s="47">
        <v>118202</v>
      </c>
      <c r="BN4" s="47">
        <v>102567</v>
      </c>
      <c r="BO4" s="47">
        <v>143861</v>
      </c>
      <c r="BP4" s="47">
        <v>119453</v>
      </c>
      <c r="BQ4" s="47">
        <v>155364</v>
      </c>
      <c r="BR4" s="47">
        <v>115338</v>
      </c>
      <c r="BS4" s="47">
        <v>124295</v>
      </c>
      <c r="BT4" s="47">
        <v>122960</v>
      </c>
      <c r="BU4" s="47">
        <v>249919</v>
      </c>
      <c r="BV4" s="47">
        <v>180489</v>
      </c>
      <c r="BW4" s="47">
        <f>BW5-BV5</f>
        <v>201970</v>
      </c>
      <c r="BX4" s="47">
        <v>150375</v>
      </c>
      <c r="BY4" s="47">
        <v>160286</v>
      </c>
      <c r="BZ4" s="47">
        <v>191954</v>
      </c>
      <c r="CA4" s="47">
        <v>193487</v>
      </c>
      <c r="CB4" s="47">
        <v>227713</v>
      </c>
      <c r="CC4" s="47">
        <v>207028</v>
      </c>
      <c r="CD4" s="47">
        <v>259286</v>
      </c>
      <c r="CE4" s="47">
        <v>188999</v>
      </c>
      <c r="CF4" s="47">
        <v>205711</v>
      </c>
      <c r="CG4" s="47">
        <v>222356</v>
      </c>
      <c r="CH4" s="47">
        <v>240338</v>
      </c>
      <c r="CI4" s="47">
        <v>281172</v>
      </c>
      <c r="CJ4" s="47">
        <v>331571</v>
      </c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72">
        <f>SUM(CI4:CT4)</f>
        <v>612743</v>
      </c>
    </row>
    <row r="5" spans="1:99" x14ac:dyDescent="0.25">
      <c r="A5" s="34" t="s">
        <v>1330</v>
      </c>
      <c r="B5" s="47">
        <v>38985</v>
      </c>
      <c r="C5" s="47">
        <v>48256</v>
      </c>
      <c r="D5" s="47">
        <v>56249</v>
      </c>
      <c r="E5" s="47">
        <v>63739</v>
      </c>
      <c r="F5" s="47">
        <v>73687</v>
      </c>
      <c r="G5" s="47">
        <v>83412</v>
      </c>
      <c r="H5" s="47">
        <v>96128</v>
      </c>
      <c r="I5" s="47">
        <v>114489</v>
      </c>
      <c r="J5" s="47">
        <v>135690</v>
      </c>
      <c r="K5" s="47">
        <v>151393</v>
      </c>
      <c r="L5" s="47">
        <v>180010</v>
      </c>
      <c r="M5" s="47">
        <v>206658</v>
      </c>
      <c r="N5" s="47">
        <v>236370</v>
      </c>
      <c r="O5" s="47">
        <v>273855</v>
      </c>
      <c r="P5" s="47">
        <v>319094</v>
      </c>
      <c r="Q5" s="47">
        <v>363603</v>
      </c>
      <c r="R5" s="47">
        <v>447148</v>
      </c>
      <c r="S5" s="47">
        <v>502651</v>
      </c>
      <c r="T5" s="47">
        <v>561547</v>
      </c>
      <c r="U5" s="47">
        <v>617110</v>
      </c>
      <c r="V5" s="47">
        <v>665718</v>
      </c>
      <c r="W5" s="47">
        <v>710509</v>
      </c>
      <c r="X5" s="47">
        <v>755356</v>
      </c>
      <c r="Y5" s="47">
        <v>795238</v>
      </c>
      <c r="Z5" s="47">
        <f t="shared" ref="Z5:BV5" si="0">SUM(Y5,Z4)</f>
        <v>835910</v>
      </c>
      <c r="AA5" s="47">
        <f t="shared" si="0"/>
        <v>873543</v>
      </c>
      <c r="AB5" s="47">
        <f t="shared" si="0"/>
        <v>916368</v>
      </c>
      <c r="AC5" s="47">
        <f t="shared" si="0"/>
        <v>955532</v>
      </c>
      <c r="AD5" s="47">
        <f t="shared" si="0"/>
        <v>1005140</v>
      </c>
      <c r="AE5" s="47">
        <f t="shared" si="0"/>
        <v>1072730</v>
      </c>
      <c r="AF5" s="47">
        <f t="shared" si="0"/>
        <v>1184974</v>
      </c>
      <c r="AG5" s="47">
        <f t="shared" si="0"/>
        <v>1339761</v>
      </c>
      <c r="AH5" s="47">
        <f t="shared" si="0"/>
        <v>1407190</v>
      </c>
      <c r="AI5" s="47">
        <f t="shared" si="0"/>
        <v>1469934</v>
      </c>
      <c r="AJ5" s="47">
        <f t="shared" si="0"/>
        <v>1523867</v>
      </c>
      <c r="AK5" s="47">
        <f t="shared" si="0"/>
        <v>1590685</v>
      </c>
      <c r="AL5" s="47">
        <f t="shared" si="0"/>
        <v>1755103</v>
      </c>
      <c r="AM5" s="47">
        <f t="shared" si="0"/>
        <v>1859963</v>
      </c>
      <c r="AN5" s="47">
        <f t="shared" si="0"/>
        <v>1991338</v>
      </c>
      <c r="AO5" s="47">
        <f t="shared" si="0"/>
        <v>2054550</v>
      </c>
      <c r="AP5" s="47">
        <f t="shared" si="0"/>
        <v>2124606</v>
      </c>
      <c r="AQ5" s="47">
        <f t="shared" si="0"/>
        <v>2198297</v>
      </c>
      <c r="AR5" s="47">
        <f t="shared" si="0"/>
        <v>2251245</v>
      </c>
      <c r="AS5" s="47">
        <f t="shared" si="0"/>
        <v>2306131</v>
      </c>
      <c r="AT5" s="47">
        <f t="shared" si="0"/>
        <v>2383750</v>
      </c>
      <c r="AU5" s="47">
        <f t="shared" si="0"/>
        <v>2429085</v>
      </c>
      <c r="AV5" s="47">
        <f t="shared" si="0"/>
        <v>2475016</v>
      </c>
      <c r="AW5" s="47">
        <f t="shared" si="0"/>
        <v>2557604</v>
      </c>
      <c r="AX5" s="47">
        <f t="shared" si="0"/>
        <v>2628029</v>
      </c>
      <c r="AY5" s="47">
        <f t="shared" si="0"/>
        <v>2690457</v>
      </c>
      <c r="AZ5" s="47">
        <f t="shared" si="0"/>
        <v>2779580</v>
      </c>
      <c r="BA5" s="47">
        <f t="shared" si="0"/>
        <v>2836610</v>
      </c>
      <c r="BB5" s="47">
        <f t="shared" si="0"/>
        <v>2929842</v>
      </c>
      <c r="BC5" s="47">
        <f t="shared" si="0"/>
        <v>3008320</v>
      </c>
      <c r="BD5" s="47">
        <f t="shared" si="0"/>
        <v>3072818</v>
      </c>
      <c r="BE5" s="47">
        <f t="shared" si="0"/>
        <v>3177895</v>
      </c>
      <c r="BF5" s="47">
        <f t="shared" si="0"/>
        <v>3288586</v>
      </c>
      <c r="BG5" s="47">
        <f t="shared" si="0"/>
        <v>3381693</v>
      </c>
      <c r="BH5" s="47">
        <f t="shared" si="0"/>
        <v>3478742</v>
      </c>
      <c r="BI5" s="47">
        <f t="shared" si="0"/>
        <v>3587938</v>
      </c>
      <c r="BJ5" s="47">
        <f t="shared" si="0"/>
        <v>3755132</v>
      </c>
      <c r="BK5" s="47">
        <f t="shared" si="0"/>
        <v>3878567</v>
      </c>
      <c r="BL5" s="47">
        <f t="shared" si="0"/>
        <v>3990777</v>
      </c>
      <c r="BM5" s="47">
        <f t="shared" si="0"/>
        <v>4108979</v>
      </c>
      <c r="BN5" s="47">
        <f t="shared" si="0"/>
        <v>4211546</v>
      </c>
      <c r="BO5" s="47">
        <f t="shared" si="0"/>
        <v>4355407</v>
      </c>
      <c r="BP5" s="47">
        <f t="shared" si="0"/>
        <v>4474860</v>
      </c>
      <c r="BQ5" s="47">
        <f t="shared" si="0"/>
        <v>4630224</v>
      </c>
      <c r="BR5" s="47">
        <f t="shared" si="0"/>
        <v>4745562</v>
      </c>
      <c r="BS5" s="47">
        <f t="shared" si="0"/>
        <v>4869857</v>
      </c>
      <c r="BT5" s="47">
        <f t="shared" si="0"/>
        <v>4992817</v>
      </c>
      <c r="BU5" s="47">
        <f t="shared" si="0"/>
        <v>5242736</v>
      </c>
      <c r="BV5" s="47">
        <f t="shared" si="0"/>
        <v>5423225</v>
      </c>
      <c r="BW5" s="47">
        <v>5625195</v>
      </c>
      <c r="BX5" s="47">
        <f t="shared" ref="BX5:CJ5" si="1">BW5+BX4</f>
        <v>5775570</v>
      </c>
      <c r="BY5" s="47">
        <f t="shared" si="1"/>
        <v>5935856</v>
      </c>
      <c r="BZ5" s="47">
        <f t="shared" si="1"/>
        <v>6127810</v>
      </c>
      <c r="CA5" s="47">
        <f t="shared" si="1"/>
        <v>6321297</v>
      </c>
      <c r="CB5" s="47">
        <f t="shared" si="1"/>
        <v>6549010</v>
      </c>
      <c r="CC5" s="47">
        <f t="shared" si="1"/>
        <v>6756038</v>
      </c>
      <c r="CD5" s="47">
        <f t="shared" si="1"/>
        <v>7015324</v>
      </c>
      <c r="CE5" s="47">
        <f t="shared" si="1"/>
        <v>7204323</v>
      </c>
      <c r="CF5" s="47">
        <f t="shared" si="1"/>
        <v>7410034</v>
      </c>
      <c r="CG5" s="47">
        <f t="shared" si="1"/>
        <v>7632390</v>
      </c>
      <c r="CH5" s="47">
        <f t="shared" si="1"/>
        <v>7872728</v>
      </c>
      <c r="CI5" s="47">
        <f t="shared" si="1"/>
        <v>8153900</v>
      </c>
      <c r="CJ5" s="47">
        <f t="shared" si="1"/>
        <v>8485471</v>
      </c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59"/>
    </row>
    <row r="6" spans="1:99" s="34" customFormat="1" x14ac:dyDescent="0.25">
      <c r="A6" s="7"/>
      <c r="C6" s="20"/>
      <c r="D6" s="20"/>
      <c r="E6" s="20"/>
      <c r="F6" s="20"/>
      <c r="G6" s="20"/>
      <c r="H6" s="20"/>
      <c r="I6" s="20"/>
      <c r="J6" s="20"/>
      <c r="K6" s="20"/>
      <c r="L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9" ht="20.25" thickBot="1" x14ac:dyDescent="0.35">
      <c r="A7" s="67" t="s">
        <v>1447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82"/>
      <c r="AL7" s="82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</row>
    <row r="8" spans="1:99" s="34" customFormat="1" ht="15.75" thickTop="1" x14ac:dyDescent="0.25">
      <c r="A8" s="30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51" t="s">
        <v>1325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61" t="s">
        <v>1326</v>
      </c>
      <c r="AB8" s="66"/>
      <c r="AC8" s="66"/>
      <c r="AD8" s="66"/>
      <c r="AE8" s="66"/>
      <c r="AF8" s="66"/>
      <c r="AG8" s="66"/>
      <c r="AH8" s="66"/>
      <c r="AI8" s="66"/>
      <c r="AJ8" s="66"/>
      <c r="AK8" s="304"/>
      <c r="AL8" s="304"/>
      <c r="AM8" s="305" t="s">
        <v>1245</v>
      </c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7" t="s">
        <v>1137</v>
      </c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47" t="s">
        <v>1189</v>
      </c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05" t="s">
        <v>620</v>
      </c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8" t="s">
        <v>196</v>
      </c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</row>
    <row r="9" spans="1:99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1" t="s">
        <v>1203</v>
      </c>
      <c r="P9" s="41" t="s">
        <v>1453</v>
      </c>
      <c r="Q9" s="41" t="s">
        <v>1452</v>
      </c>
      <c r="R9" s="41" t="s">
        <v>1451</v>
      </c>
      <c r="S9" s="41" t="s">
        <v>1450</v>
      </c>
      <c r="T9" s="41" t="s">
        <v>1448</v>
      </c>
      <c r="U9" s="41" t="s">
        <v>1199</v>
      </c>
      <c r="V9" s="41" t="s">
        <v>1343</v>
      </c>
      <c r="W9" s="41" t="s">
        <v>1347</v>
      </c>
      <c r="X9" s="41" t="s">
        <v>1346</v>
      </c>
      <c r="Y9" s="41" t="s">
        <v>1345</v>
      </c>
      <c r="Z9" s="41" t="s">
        <v>1460</v>
      </c>
      <c r="AA9" s="62" t="s">
        <v>1203</v>
      </c>
      <c r="AB9" s="62" t="s">
        <v>1453</v>
      </c>
      <c r="AC9" s="62" t="s">
        <v>1452</v>
      </c>
      <c r="AD9" s="62" t="s">
        <v>1451</v>
      </c>
      <c r="AE9" s="62" t="s">
        <v>1450</v>
      </c>
      <c r="AF9" s="62" t="s">
        <v>1448</v>
      </c>
      <c r="AG9" s="62" t="s">
        <v>1199</v>
      </c>
      <c r="AH9" s="62" t="s">
        <v>1343</v>
      </c>
      <c r="AI9" s="62" t="s">
        <v>1347</v>
      </c>
      <c r="AJ9" s="62" t="s">
        <v>1346</v>
      </c>
      <c r="AK9" s="309" t="s">
        <v>1345</v>
      </c>
      <c r="AL9" s="309" t="s">
        <v>1460</v>
      </c>
      <c r="AM9" s="310" t="s">
        <v>1203</v>
      </c>
      <c r="AN9" s="310" t="s">
        <v>1453</v>
      </c>
      <c r="AO9" s="310" t="s">
        <v>1452</v>
      </c>
      <c r="AP9" s="310" t="s">
        <v>1451</v>
      </c>
      <c r="AQ9" s="310" t="s">
        <v>1450</v>
      </c>
      <c r="AR9" s="310" t="s">
        <v>1448</v>
      </c>
      <c r="AS9" s="310" t="s">
        <v>1199</v>
      </c>
      <c r="AT9" s="310" t="s">
        <v>1343</v>
      </c>
      <c r="AU9" s="310" t="s">
        <v>1347</v>
      </c>
      <c r="AV9" s="310" t="s">
        <v>1346</v>
      </c>
      <c r="AW9" s="310" t="s">
        <v>1345</v>
      </c>
      <c r="AX9" s="310" t="s">
        <v>1460</v>
      </c>
      <c r="AY9" s="311" t="s">
        <v>1203</v>
      </c>
      <c r="AZ9" s="311" t="s">
        <v>1453</v>
      </c>
      <c r="BA9" s="311" t="s">
        <v>1452</v>
      </c>
      <c r="BB9" s="311" t="s">
        <v>1451</v>
      </c>
      <c r="BC9" s="311" t="s">
        <v>1450</v>
      </c>
      <c r="BD9" s="311" t="s">
        <v>1448</v>
      </c>
      <c r="BE9" s="311" t="s">
        <v>1199</v>
      </c>
      <c r="BF9" s="311" t="s">
        <v>1343</v>
      </c>
      <c r="BG9" s="311" t="s">
        <v>1347</v>
      </c>
      <c r="BH9" s="311" t="s">
        <v>1346</v>
      </c>
      <c r="BI9" s="311" t="s">
        <v>1345</v>
      </c>
      <c r="BJ9" s="311" t="s">
        <v>1460</v>
      </c>
      <c r="BK9" s="333" t="s">
        <v>1203</v>
      </c>
      <c r="BL9" s="333" t="s">
        <v>1453</v>
      </c>
      <c r="BM9" s="333" t="s">
        <v>1452</v>
      </c>
      <c r="BN9" s="333" t="s">
        <v>1451</v>
      </c>
      <c r="BO9" s="333" t="s">
        <v>1450</v>
      </c>
      <c r="BP9" s="333" t="s">
        <v>1448</v>
      </c>
      <c r="BQ9" s="333" t="s">
        <v>1199</v>
      </c>
      <c r="BR9" s="333" t="s">
        <v>1343</v>
      </c>
      <c r="BS9" s="333" t="s">
        <v>1347</v>
      </c>
      <c r="BT9" s="333" t="s">
        <v>1346</v>
      </c>
      <c r="BU9" s="333" t="s">
        <v>1345</v>
      </c>
      <c r="BV9" s="333" t="s">
        <v>1460</v>
      </c>
      <c r="BW9" s="310" t="s">
        <v>1203</v>
      </c>
      <c r="BX9" s="310" t="s">
        <v>1453</v>
      </c>
      <c r="BY9" s="310" t="s">
        <v>1452</v>
      </c>
      <c r="BZ9" s="310" t="s">
        <v>1451</v>
      </c>
      <c r="CA9" s="310" t="s">
        <v>1450</v>
      </c>
      <c r="CB9" s="310" t="s">
        <v>1448</v>
      </c>
      <c r="CC9" s="310" t="s">
        <v>1199</v>
      </c>
      <c r="CD9" s="310" t="s">
        <v>1343</v>
      </c>
      <c r="CE9" s="310" t="s">
        <v>1347</v>
      </c>
      <c r="CF9" s="310" t="s">
        <v>1346</v>
      </c>
      <c r="CG9" s="310" t="s">
        <v>1345</v>
      </c>
      <c r="CH9" s="310" t="s">
        <v>1460</v>
      </c>
      <c r="CI9" s="769" t="s">
        <v>1203</v>
      </c>
      <c r="CJ9" s="769" t="s">
        <v>1453</v>
      </c>
      <c r="CK9" s="769" t="s">
        <v>1452</v>
      </c>
      <c r="CL9" s="769" t="s">
        <v>1451</v>
      </c>
      <c r="CM9" s="769" t="s">
        <v>1450</v>
      </c>
      <c r="CN9" s="769" t="s">
        <v>1448</v>
      </c>
      <c r="CO9" s="769" t="s">
        <v>1199</v>
      </c>
      <c r="CP9" s="769" t="s">
        <v>1343</v>
      </c>
      <c r="CQ9" s="769" t="s">
        <v>1347</v>
      </c>
      <c r="CR9" s="769" t="s">
        <v>1346</v>
      </c>
      <c r="CS9" s="769" t="s">
        <v>1345</v>
      </c>
      <c r="CT9" s="769" t="s">
        <v>1460</v>
      </c>
    </row>
    <row r="10" spans="1:99" x14ac:dyDescent="0.25">
      <c r="A10" s="3" t="s">
        <v>1314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7">
        <v>510</v>
      </c>
      <c r="P10" s="37">
        <v>5</v>
      </c>
      <c r="Q10" s="37">
        <v>11</v>
      </c>
      <c r="R10" s="47">
        <v>8</v>
      </c>
      <c r="S10" s="37">
        <v>14</v>
      </c>
      <c r="T10" s="37">
        <v>7</v>
      </c>
      <c r="U10" s="37">
        <v>13</v>
      </c>
      <c r="V10" s="37">
        <v>15</v>
      </c>
      <c r="W10" s="37">
        <v>14</v>
      </c>
      <c r="X10" s="37">
        <v>5</v>
      </c>
      <c r="Y10" s="37">
        <v>10</v>
      </c>
      <c r="Z10" s="37">
        <v>1</v>
      </c>
      <c r="AA10" s="37">
        <v>8</v>
      </c>
      <c r="AB10" s="37">
        <v>30</v>
      </c>
      <c r="AC10" s="37">
        <v>15</v>
      </c>
      <c r="AD10" s="37">
        <v>6</v>
      </c>
      <c r="AE10" s="37">
        <v>9</v>
      </c>
      <c r="AF10" s="37">
        <v>10</v>
      </c>
      <c r="AG10" s="37">
        <v>25</v>
      </c>
      <c r="AH10" s="37">
        <v>7</v>
      </c>
      <c r="AI10" s="37">
        <f>SUM(AI11-AH11)</f>
        <v>100</v>
      </c>
      <c r="AJ10" s="37">
        <v>8</v>
      </c>
      <c r="AK10" s="47">
        <v>9</v>
      </c>
      <c r="AL10" s="47">
        <v>5</v>
      </c>
      <c r="AM10" s="47">
        <v>9</v>
      </c>
      <c r="AN10" s="47">
        <v>10</v>
      </c>
      <c r="AO10" s="47">
        <v>5</v>
      </c>
      <c r="AP10" s="47">
        <v>12</v>
      </c>
      <c r="AQ10" s="47">
        <v>2</v>
      </c>
      <c r="AR10" s="47">
        <v>18</v>
      </c>
      <c r="AS10" s="47">
        <v>3</v>
      </c>
      <c r="AT10" s="47">
        <v>15</v>
      </c>
      <c r="AU10" s="47">
        <v>9</v>
      </c>
      <c r="AV10" s="47">
        <v>18</v>
      </c>
      <c r="AW10" s="47">
        <v>38</v>
      </c>
      <c r="AX10" s="47">
        <v>95</v>
      </c>
      <c r="AY10" s="47">
        <v>7</v>
      </c>
      <c r="AZ10" s="47">
        <v>41</v>
      </c>
      <c r="BA10" s="47">
        <v>18</v>
      </c>
      <c r="BB10" s="47">
        <v>45</v>
      </c>
      <c r="BC10" s="47">
        <v>30</v>
      </c>
      <c r="BD10" s="47">
        <v>35</v>
      </c>
      <c r="BE10" s="47">
        <v>33</v>
      </c>
      <c r="BF10" s="47">
        <v>56</v>
      </c>
      <c r="BG10" s="47">
        <v>27</v>
      </c>
      <c r="BH10" s="47">
        <v>51</v>
      </c>
      <c r="BI10" s="47">
        <v>29</v>
      </c>
      <c r="BJ10" s="47">
        <v>20</v>
      </c>
      <c r="BK10" s="47">
        <v>65</v>
      </c>
      <c r="BL10" s="47">
        <v>12</v>
      </c>
      <c r="BM10" s="47">
        <v>7</v>
      </c>
      <c r="BN10" s="47">
        <v>54</v>
      </c>
      <c r="BO10" s="47">
        <v>13</v>
      </c>
      <c r="BP10" s="47">
        <v>21</v>
      </c>
      <c r="BQ10" s="47">
        <v>11</v>
      </c>
      <c r="BR10" s="47">
        <v>14</v>
      </c>
      <c r="BS10" s="47">
        <v>20</v>
      </c>
      <c r="BT10" s="47">
        <v>19</v>
      </c>
      <c r="BU10" s="47">
        <v>32</v>
      </c>
      <c r="BV10" s="47">
        <v>18</v>
      </c>
      <c r="BW10" s="47">
        <v>20</v>
      </c>
      <c r="BX10" s="47">
        <v>34</v>
      </c>
      <c r="BY10" s="47">
        <v>16</v>
      </c>
      <c r="BZ10" s="47">
        <v>9</v>
      </c>
      <c r="CA10" s="47">
        <v>14</v>
      </c>
      <c r="CB10" s="47">
        <v>45</v>
      </c>
      <c r="CC10" s="47">
        <v>27</v>
      </c>
      <c r="CD10" s="47">
        <v>37</v>
      </c>
      <c r="CE10" s="47">
        <v>33</v>
      </c>
      <c r="CF10" s="47">
        <v>44</v>
      </c>
      <c r="CG10" s="47">
        <v>25</v>
      </c>
      <c r="CH10" s="47">
        <v>36</v>
      </c>
      <c r="CI10" s="47">
        <v>39</v>
      </c>
      <c r="CJ10" s="47">
        <v>42</v>
      </c>
      <c r="CK10" s="47"/>
      <c r="CL10" s="47"/>
      <c r="CM10" s="47"/>
      <c r="CN10" s="47"/>
      <c r="CO10" s="47"/>
      <c r="CP10" s="47"/>
      <c r="CQ10" s="47"/>
      <c r="CR10" s="47"/>
      <c r="CS10" s="47"/>
      <c r="CT10" s="47"/>
    </row>
    <row r="11" spans="1:99" x14ac:dyDescent="0.25">
      <c r="A11" s="4" t="s">
        <v>1268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37"/>
      <c r="P11" s="37"/>
      <c r="Q11" s="37"/>
      <c r="R11" s="47">
        <v>817</v>
      </c>
      <c r="S11" s="37">
        <v>831</v>
      </c>
      <c r="T11" s="37">
        <v>838</v>
      </c>
      <c r="U11" s="37">
        <f>U10+T11</f>
        <v>851</v>
      </c>
      <c r="V11" s="37">
        <v>866</v>
      </c>
      <c r="W11" s="37">
        <v>877</v>
      </c>
      <c r="X11" s="37">
        <v>882</v>
      </c>
      <c r="Y11" s="37">
        <v>892</v>
      </c>
      <c r="Z11" s="37">
        <v>893</v>
      </c>
      <c r="AA11" s="37">
        <v>901</v>
      </c>
      <c r="AB11" s="37">
        <v>931</v>
      </c>
      <c r="AC11" s="37">
        <v>946</v>
      </c>
      <c r="AD11" s="37">
        <v>936</v>
      </c>
      <c r="AE11" s="37">
        <v>945</v>
      </c>
      <c r="AF11" s="37">
        <v>955</v>
      </c>
      <c r="AG11" s="37">
        <v>985</v>
      </c>
      <c r="AH11" s="37">
        <v>903</v>
      </c>
      <c r="AI11" s="37">
        <v>1003</v>
      </c>
      <c r="AJ11" s="37">
        <v>1009</v>
      </c>
      <c r="AK11" s="47">
        <v>990</v>
      </c>
      <c r="AL11" s="47">
        <v>951</v>
      </c>
      <c r="AM11" s="47">
        <v>956</v>
      </c>
      <c r="AN11" s="47">
        <v>965</v>
      </c>
      <c r="AO11" s="47">
        <v>982</v>
      </c>
      <c r="AP11" s="47">
        <v>998</v>
      </c>
      <c r="AQ11" s="47">
        <v>1000</v>
      </c>
      <c r="AR11" s="47">
        <v>1018</v>
      </c>
      <c r="AS11" s="47">
        <v>1021</v>
      </c>
      <c r="AT11" s="47">
        <v>1036</v>
      </c>
      <c r="AU11" s="47">
        <v>1045</v>
      </c>
      <c r="AV11" s="47">
        <v>1063</v>
      </c>
      <c r="AW11" s="47">
        <v>1101</v>
      </c>
      <c r="AX11" s="47">
        <v>1196</v>
      </c>
      <c r="AY11" s="47">
        <f t="shared" ref="AY11:BN11" si="2">SUM(AX11,AY10)</f>
        <v>1203</v>
      </c>
      <c r="AZ11" s="47">
        <f t="shared" si="2"/>
        <v>1244</v>
      </c>
      <c r="BA11" s="47">
        <f t="shared" si="2"/>
        <v>1262</v>
      </c>
      <c r="BB11" s="47">
        <f t="shared" si="2"/>
        <v>1307</v>
      </c>
      <c r="BC11" s="47">
        <f t="shared" si="2"/>
        <v>1337</v>
      </c>
      <c r="BD11" s="47">
        <f t="shared" si="2"/>
        <v>1372</v>
      </c>
      <c r="BE11" s="47">
        <f t="shared" si="2"/>
        <v>1405</v>
      </c>
      <c r="BF11" s="47">
        <f t="shared" si="2"/>
        <v>1461</v>
      </c>
      <c r="BG11" s="47">
        <f t="shared" si="2"/>
        <v>1488</v>
      </c>
      <c r="BH11" s="47">
        <f t="shared" si="2"/>
        <v>1539</v>
      </c>
      <c r="BI11" s="47">
        <f t="shared" si="2"/>
        <v>1568</v>
      </c>
      <c r="BJ11" s="47">
        <f t="shared" si="2"/>
        <v>1588</v>
      </c>
      <c r="BK11" s="47">
        <f t="shared" si="2"/>
        <v>1653</v>
      </c>
      <c r="BL11" s="47">
        <f t="shared" si="2"/>
        <v>1665</v>
      </c>
      <c r="BM11" s="47">
        <f t="shared" si="2"/>
        <v>1672</v>
      </c>
      <c r="BN11" s="47">
        <f t="shared" si="2"/>
        <v>1726</v>
      </c>
      <c r="BO11" s="47">
        <f t="shared" ref="BO11:CJ11" si="3">SUM(BN11,BO10)</f>
        <v>1739</v>
      </c>
      <c r="BP11" s="47">
        <f t="shared" si="3"/>
        <v>1760</v>
      </c>
      <c r="BQ11" s="47">
        <f t="shared" si="3"/>
        <v>1771</v>
      </c>
      <c r="BR11" s="47">
        <f t="shared" si="3"/>
        <v>1785</v>
      </c>
      <c r="BS11" s="47">
        <f t="shared" si="3"/>
        <v>1805</v>
      </c>
      <c r="BT11" s="47">
        <f t="shared" si="3"/>
        <v>1824</v>
      </c>
      <c r="BU11" s="47">
        <f t="shared" si="3"/>
        <v>1856</v>
      </c>
      <c r="BV11" s="47">
        <f t="shared" si="3"/>
        <v>1874</v>
      </c>
      <c r="BW11" s="47">
        <f t="shared" si="3"/>
        <v>1894</v>
      </c>
      <c r="BX11" s="47">
        <f t="shared" si="3"/>
        <v>1928</v>
      </c>
      <c r="BY11" s="47">
        <f t="shared" si="3"/>
        <v>1944</v>
      </c>
      <c r="BZ11" s="47">
        <f t="shared" si="3"/>
        <v>1953</v>
      </c>
      <c r="CA11" s="47">
        <f t="shared" si="3"/>
        <v>1967</v>
      </c>
      <c r="CB11" s="47">
        <f t="shared" si="3"/>
        <v>2012</v>
      </c>
      <c r="CC11" s="47">
        <f t="shared" si="3"/>
        <v>2039</v>
      </c>
      <c r="CD11" s="47">
        <f t="shared" si="3"/>
        <v>2076</v>
      </c>
      <c r="CE11" s="47">
        <f t="shared" si="3"/>
        <v>2109</v>
      </c>
      <c r="CF11" s="47">
        <f t="shared" si="3"/>
        <v>2153</v>
      </c>
      <c r="CG11" s="47">
        <f t="shared" si="3"/>
        <v>2178</v>
      </c>
      <c r="CH11" s="47">
        <f t="shared" si="3"/>
        <v>2214</v>
      </c>
      <c r="CI11" s="47">
        <f t="shared" si="3"/>
        <v>2253</v>
      </c>
      <c r="CJ11" s="47">
        <f t="shared" si="3"/>
        <v>2295</v>
      </c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9" s="21" customFormat="1" x14ac:dyDescent="0.25">
      <c r="A12" s="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6"/>
      <c r="P12" s="6"/>
      <c r="Q12" s="6"/>
      <c r="R12" s="13"/>
      <c r="S12" s="6"/>
      <c r="T12" s="6"/>
      <c r="U12" s="6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9" s="21" customFormat="1" ht="20.25" thickBot="1" x14ac:dyDescent="0.35">
      <c r="A13" s="67" t="s">
        <v>1284</v>
      </c>
      <c r="B13" s="67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</row>
    <row r="14" spans="1:99" s="34" customFormat="1" ht="15.75" thickTop="1" x14ac:dyDescent="0.25"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1" t="s">
        <v>1325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61" t="s">
        <v>1326</v>
      </c>
      <c r="AB14" s="66"/>
      <c r="AC14" s="66"/>
      <c r="AD14" s="66"/>
      <c r="AE14" s="66"/>
      <c r="AF14" s="66"/>
      <c r="AG14" s="66"/>
      <c r="AH14" s="66"/>
      <c r="AI14" s="66"/>
      <c r="AJ14" s="66"/>
      <c r="AK14" s="304"/>
      <c r="AL14" s="304"/>
      <c r="AM14" s="305" t="s">
        <v>1245</v>
      </c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7" t="s">
        <v>1137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47" t="s">
        <v>1189</v>
      </c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05" t="s">
        <v>620</v>
      </c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8" t="s">
        <v>196</v>
      </c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</row>
    <row r="15" spans="1:99" s="2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41" t="s">
        <v>1203</v>
      </c>
      <c r="P15" s="41" t="s">
        <v>1453</v>
      </c>
      <c r="Q15" s="41" t="s">
        <v>1452</v>
      </c>
      <c r="R15" s="41" t="s">
        <v>1451</v>
      </c>
      <c r="S15" s="41" t="s">
        <v>1450</v>
      </c>
      <c r="T15" s="41" t="s">
        <v>1448</v>
      </c>
      <c r="U15" s="41" t="s">
        <v>1199</v>
      </c>
      <c r="V15" s="41" t="s">
        <v>1343</v>
      </c>
      <c r="W15" s="41" t="s">
        <v>1347</v>
      </c>
      <c r="X15" s="41" t="s">
        <v>1346</v>
      </c>
      <c r="Y15" s="41" t="s">
        <v>1345</v>
      </c>
      <c r="Z15" s="41" t="s">
        <v>1460</v>
      </c>
      <c r="AA15" s="62" t="s">
        <v>1203</v>
      </c>
      <c r="AB15" s="62" t="s">
        <v>1453</v>
      </c>
      <c r="AC15" s="62" t="s">
        <v>1452</v>
      </c>
      <c r="AD15" s="62" t="s">
        <v>1451</v>
      </c>
      <c r="AE15" s="62" t="s">
        <v>1450</v>
      </c>
      <c r="AF15" s="62" t="s">
        <v>1448</v>
      </c>
      <c r="AG15" s="62" t="s">
        <v>1199</v>
      </c>
      <c r="AH15" s="62" t="s">
        <v>1343</v>
      </c>
      <c r="AI15" s="62" t="s">
        <v>1347</v>
      </c>
      <c r="AJ15" s="62" t="s">
        <v>1346</v>
      </c>
      <c r="AK15" s="309" t="s">
        <v>1345</v>
      </c>
      <c r="AL15" s="309" t="s">
        <v>1460</v>
      </c>
      <c r="AM15" s="310" t="s">
        <v>1203</v>
      </c>
      <c r="AN15" s="310" t="s">
        <v>1453</v>
      </c>
      <c r="AO15" s="310" t="s">
        <v>1452</v>
      </c>
      <c r="AP15" s="310" t="s">
        <v>1451</v>
      </c>
      <c r="AQ15" s="310" t="s">
        <v>1450</v>
      </c>
      <c r="AR15" s="310" t="s">
        <v>1448</v>
      </c>
      <c r="AS15" s="310" t="s">
        <v>1199</v>
      </c>
      <c r="AT15" s="310" t="s">
        <v>1343</v>
      </c>
      <c r="AU15" s="310" t="s">
        <v>1347</v>
      </c>
      <c r="AV15" s="310" t="s">
        <v>1346</v>
      </c>
      <c r="AW15" s="310" t="s">
        <v>1345</v>
      </c>
      <c r="AX15" s="310" t="s">
        <v>1460</v>
      </c>
      <c r="AY15" s="311" t="s">
        <v>1203</v>
      </c>
      <c r="AZ15" s="311" t="s">
        <v>1453</v>
      </c>
      <c r="BA15" s="311" t="s">
        <v>1452</v>
      </c>
      <c r="BB15" s="311" t="s">
        <v>1451</v>
      </c>
      <c r="BC15" s="311" t="s">
        <v>1450</v>
      </c>
      <c r="BD15" s="311" t="s">
        <v>1448</v>
      </c>
      <c r="BE15" s="311" t="s">
        <v>1199</v>
      </c>
      <c r="BF15" s="311" t="s">
        <v>1343</v>
      </c>
      <c r="BG15" s="311" t="s">
        <v>1347</v>
      </c>
      <c r="BH15" s="311" t="s">
        <v>1346</v>
      </c>
      <c r="BI15" s="311" t="s">
        <v>1345</v>
      </c>
      <c r="BJ15" s="311" t="s">
        <v>1460</v>
      </c>
      <c r="BK15" s="333" t="s">
        <v>1203</v>
      </c>
      <c r="BL15" s="333" t="s">
        <v>1453</v>
      </c>
      <c r="BM15" s="333" t="s">
        <v>1452</v>
      </c>
      <c r="BN15" s="333" t="s">
        <v>1451</v>
      </c>
      <c r="BO15" s="333" t="s">
        <v>1450</v>
      </c>
      <c r="BP15" s="333" t="s">
        <v>1448</v>
      </c>
      <c r="BQ15" s="333" t="s">
        <v>1199</v>
      </c>
      <c r="BR15" s="333" t="s">
        <v>1343</v>
      </c>
      <c r="BS15" s="333" t="s">
        <v>1347</v>
      </c>
      <c r="BT15" s="333" t="s">
        <v>1346</v>
      </c>
      <c r="BU15" s="333" t="s">
        <v>1345</v>
      </c>
      <c r="BV15" s="333" t="s">
        <v>1460</v>
      </c>
      <c r="BW15" s="310" t="s">
        <v>1203</v>
      </c>
      <c r="BX15" s="310" t="s">
        <v>1453</v>
      </c>
      <c r="BY15" s="310" t="s">
        <v>1452</v>
      </c>
      <c r="BZ15" s="310" t="s">
        <v>1451</v>
      </c>
      <c r="CA15" s="310" t="s">
        <v>1450</v>
      </c>
      <c r="CB15" s="310" t="s">
        <v>1448</v>
      </c>
      <c r="CC15" s="310" t="s">
        <v>1199</v>
      </c>
      <c r="CD15" s="310" t="s">
        <v>1343</v>
      </c>
      <c r="CE15" s="310" t="s">
        <v>1347</v>
      </c>
      <c r="CF15" s="310" t="s">
        <v>1346</v>
      </c>
      <c r="CG15" s="310" t="s">
        <v>1345</v>
      </c>
      <c r="CH15" s="310" t="s">
        <v>1460</v>
      </c>
      <c r="CI15" s="769" t="s">
        <v>1203</v>
      </c>
      <c r="CJ15" s="769" t="s">
        <v>1453</v>
      </c>
      <c r="CK15" s="769" t="s">
        <v>1452</v>
      </c>
      <c r="CL15" s="769" t="s">
        <v>1451</v>
      </c>
      <c r="CM15" s="769" t="s">
        <v>1450</v>
      </c>
      <c r="CN15" s="769" t="s">
        <v>1448</v>
      </c>
      <c r="CO15" s="769" t="s">
        <v>1199</v>
      </c>
      <c r="CP15" s="769" t="s">
        <v>1343</v>
      </c>
      <c r="CQ15" s="769" t="s">
        <v>1347</v>
      </c>
      <c r="CR15" s="769" t="s">
        <v>1346</v>
      </c>
      <c r="CS15" s="769" t="s">
        <v>1345</v>
      </c>
      <c r="CT15" s="769" t="s">
        <v>1460</v>
      </c>
    </row>
    <row r="16" spans="1:99" s="21" customFormat="1" x14ac:dyDescent="0.25">
      <c r="A16" s="3" t="s">
        <v>1333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7"/>
      <c r="P16" s="37"/>
      <c r="Q16" s="37"/>
      <c r="R16" s="47"/>
      <c r="S16" s="37">
        <v>2038</v>
      </c>
      <c r="T16" s="37">
        <v>2184</v>
      </c>
      <c r="U16" s="47">
        <v>2353</v>
      </c>
      <c r="V16" s="37">
        <v>2497</v>
      </c>
      <c r="W16" s="37">
        <v>2606</v>
      </c>
      <c r="X16" s="37">
        <v>2737</v>
      </c>
      <c r="Y16" s="37">
        <v>2853</v>
      </c>
      <c r="Z16" s="47">
        <v>3000</v>
      </c>
      <c r="AA16" s="47">
        <v>3118</v>
      </c>
      <c r="AB16" s="47">
        <v>3251</v>
      </c>
      <c r="AC16" s="37">
        <v>3384</v>
      </c>
      <c r="AD16" s="47">
        <v>3715</v>
      </c>
      <c r="AE16" s="47">
        <f>SUM(AD16,AE17)</f>
        <v>3876</v>
      </c>
      <c r="AF16" s="47">
        <f>SUM(AE16,AF17)</f>
        <v>4150</v>
      </c>
      <c r="AG16" s="47">
        <f>SUM(AF16,AG17)</f>
        <v>4373</v>
      </c>
      <c r="AH16" s="47">
        <v>4443</v>
      </c>
      <c r="AI16" s="47">
        <f t="shared" ref="AI16:AN16" si="4">SUM(AH16,AI17)</f>
        <v>4601</v>
      </c>
      <c r="AJ16" s="47">
        <f t="shared" si="4"/>
        <v>4767</v>
      </c>
      <c r="AK16" s="47">
        <f t="shared" si="4"/>
        <v>4971</v>
      </c>
      <c r="AL16" s="47">
        <f t="shared" si="4"/>
        <v>5243</v>
      </c>
      <c r="AM16" s="47">
        <f t="shared" si="4"/>
        <v>5477</v>
      </c>
      <c r="AN16" s="47">
        <f t="shared" si="4"/>
        <v>5647</v>
      </c>
      <c r="AO16" s="47">
        <v>5940</v>
      </c>
      <c r="AP16" s="47">
        <v>6208</v>
      </c>
      <c r="AQ16" s="47">
        <v>6435</v>
      </c>
      <c r="AR16" s="47">
        <v>6612</v>
      </c>
      <c r="AS16" s="47">
        <v>6877</v>
      </c>
      <c r="AT16" s="47">
        <v>6580</v>
      </c>
      <c r="AU16" s="47">
        <v>6758</v>
      </c>
      <c r="AV16" s="47">
        <v>6939</v>
      </c>
      <c r="AW16" s="47">
        <v>7412</v>
      </c>
      <c r="AX16" s="47">
        <v>7673</v>
      </c>
      <c r="AY16" s="47">
        <v>7883</v>
      </c>
      <c r="AZ16" s="47">
        <f t="shared" ref="AZ16:BN16" si="5">SUM(AY16,AZ17)</f>
        <v>8182</v>
      </c>
      <c r="BA16" s="20">
        <f t="shared" si="5"/>
        <v>8453</v>
      </c>
      <c r="BB16" s="20">
        <f t="shared" si="5"/>
        <v>8988</v>
      </c>
      <c r="BC16" s="20">
        <f t="shared" si="5"/>
        <v>9367</v>
      </c>
      <c r="BD16" s="47">
        <f t="shared" si="5"/>
        <v>9746</v>
      </c>
      <c r="BE16" s="47">
        <f t="shared" si="5"/>
        <v>10236</v>
      </c>
      <c r="BF16" s="47">
        <f t="shared" si="5"/>
        <v>10591</v>
      </c>
      <c r="BG16" s="47">
        <f t="shared" si="5"/>
        <v>10970</v>
      </c>
      <c r="BH16" s="47">
        <f t="shared" si="5"/>
        <v>11446</v>
      </c>
      <c r="BI16" s="47">
        <f t="shared" si="5"/>
        <v>11855</v>
      </c>
      <c r="BJ16" s="47">
        <f t="shared" si="5"/>
        <v>12609</v>
      </c>
      <c r="BK16" s="47">
        <f t="shared" si="5"/>
        <v>13443</v>
      </c>
      <c r="BL16" s="47">
        <f t="shared" si="5"/>
        <v>13898</v>
      </c>
      <c r="BM16" s="47">
        <f t="shared" si="5"/>
        <v>14404</v>
      </c>
      <c r="BN16" s="47">
        <f t="shared" si="5"/>
        <v>14852</v>
      </c>
      <c r="BO16" s="47">
        <v>16314</v>
      </c>
      <c r="BP16" s="47">
        <v>16832</v>
      </c>
      <c r="BQ16" s="47">
        <f>BP16+BQ17</f>
        <v>17391</v>
      </c>
      <c r="BR16" s="47">
        <v>17847</v>
      </c>
      <c r="BS16" s="47">
        <v>18259</v>
      </c>
      <c r="BT16" s="47">
        <v>18760</v>
      </c>
      <c r="BU16" s="47">
        <v>19455</v>
      </c>
      <c r="BV16" s="47">
        <v>20085</v>
      </c>
      <c r="BW16" s="47">
        <v>20873</v>
      </c>
      <c r="BX16" s="47">
        <v>21509</v>
      </c>
      <c r="BY16" s="47">
        <v>22158</v>
      </c>
      <c r="BZ16" s="47">
        <v>22860</v>
      </c>
      <c r="CA16" s="47">
        <v>23682</v>
      </c>
      <c r="CB16" s="47">
        <v>24459</v>
      </c>
      <c r="CC16" s="47">
        <v>25184</v>
      </c>
      <c r="CD16" s="47">
        <v>26049</v>
      </c>
      <c r="CE16" s="47">
        <v>26729</v>
      </c>
      <c r="CF16" s="47">
        <f>CE16+CF17</f>
        <v>27399</v>
      </c>
      <c r="CG16" s="47">
        <f>CF16+CG17</f>
        <v>28207</v>
      </c>
      <c r="CH16" s="47">
        <f>CG16+CH17</f>
        <v>29027</v>
      </c>
      <c r="CI16" s="47">
        <v>30835</v>
      </c>
      <c r="CJ16" s="47">
        <v>31068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</row>
    <row r="17" spans="1:98" s="21" customFormat="1" x14ac:dyDescent="0.25">
      <c r="A17" s="4" t="s">
        <v>1232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37"/>
      <c r="P17" s="37"/>
      <c r="Q17" s="37"/>
      <c r="R17" s="47"/>
      <c r="S17" s="37"/>
      <c r="T17" s="37">
        <v>157</v>
      </c>
      <c r="U17" s="37">
        <v>190</v>
      </c>
      <c r="V17" s="37">
        <v>172</v>
      </c>
      <c r="W17" s="37">
        <f t="shared" ref="W17:Z17" si="6">(W16-V16)</f>
        <v>109</v>
      </c>
      <c r="X17" s="37">
        <f t="shared" si="6"/>
        <v>131</v>
      </c>
      <c r="Y17" s="37">
        <f t="shared" si="6"/>
        <v>116</v>
      </c>
      <c r="Z17" s="37">
        <f t="shared" si="6"/>
        <v>147</v>
      </c>
      <c r="AA17" s="47">
        <f>(AA16-Z16)</f>
        <v>118</v>
      </c>
      <c r="AB17" s="47">
        <v>128</v>
      </c>
      <c r="AC17" s="37">
        <v>133</v>
      </c>
      <c r="AD17" s="37">
        <v>348</v>
      </c>
      <c r="AE17" s="37">
        <v>161</v>
      </c>
      <c r="AF17" s="37">
        <v>274</v>
      </c>
      <c r="AG17" s="37">
        <v>223</v>
      </c>
      <c r="AH17" s="37">
        <v>132</v>
      </c>
      <c r="AI17" s="37">
        <v>158</v>
      </c>
      <c r="AJ17" s="37">
        <v>166</v>
      </c>
      <c r="AK17" s="47">
        <v>204</v>
      </c>
      <c r="AL17" s="47">
        <v>272</v>
      </c>
      <c r="AM17" s="47">
        <v>234</v>
      </c>
      <c r="AN17" s="47">
        <v>170</v>
      </c>
      <c r="AO17" s="47">
        <v>170</v>
      </c>
      <c r="AP17" s="47">
        <v>239</v>
      </c>
      <c r="AQ17" s="47">
        <v>229</v>
      </c>
      <c r="AR17" s="47">
        <v>163</v>
      </c>
      <c r="AS17" s="47">
        <v>221</v>
      </c>
      <c r="AT17" s="47">
        <v>227</v>
      </c>
      <c r="AU17" s="47">
        <v>178</v>
      </c>
      <c r="AV17" s="47">
        <v>181</v>
      </c>
      <c r="AW17" s="47">
        <v>473</v>
      </c>
      <c r="AX17" s="47">
        <v>261</v>
      </c>
      <c r="AY17" s="47">
        <v>210</v>
      </c>
      <c r="AZ17" s="47">
        <v>299</v>
      </c>
      <c r="BA17" s="47">
        <v>271</v>
      </c>
      <c r="BB17" s="47">
        <v>535</v>
      </c>
      <c r="BC17" s="47">
        <v>379</v>
      </c>
      <c r="BD17" s="47">
        <f>SUM(BC17,BD18)</f>
        <v>379</v>
      </c>
      <c r="BE17" s="47">
        <v>490</v>
      </c>
      <c r="BF17" s="47">
        <v>355</v>
      </c>
      <c r="BG17" s="47">
        <v>379</v>
      </c>
      <c r="BH17" s="47">
        <v>476</v>
      </c>
      <c r="BI17" s="47">
        <v>409</v>
      </c>
      <c r="BJ17" s="47">
        <v>754</v>
      </c>
      <c r="BK17" s="47">
        <v>834</v>
      </c>
      <c r="BL17" s="47">
        <v>455</v>
      </c>
      <c r="BM17" s="47">
        <v>506</v>
      </c>
      <c r="BN17" s="47">
        <v>448</v>
      </c>
      <c r="BO17" s="47">
        <f>(BO16-BN16)</f>
        <v>1462</v>
      </c>
      <c r="BP17" s="47">
        <f>(BP16-BO16)</f>
        <v>518</v>
      </c>
      <c r="BQ17" s="47">
        <v>559</v>
      </c>
      <c r="BR17" s="47">
        <v>476</v>
      </c>
      <c r="BS17" s="47">
        <f>BS16-BR16</f>
        <v>412</v>
      </c>
      <c r="BT17" s="47">
        <f>BT16-BS16</f>
        <v>501</v>
      </c>
      <c r="BU17" s="47">
        <v>702</v>
      </c>
      <c r="BV17" s="47">
        <f t="shared" ref="BV17:CE17" si="7">BV16-BU16</f>
        <v>630</v>
      </c>
      <c r="BW17" s="47">
        <f t="shared" si="7"/>
        <v>788</v>
      </c>
      <c r="BX17" s="47">
        <f t="shared" si="7"/>
        <v>636</v>
      </c>
      <c r="BY17" s="47">
        <f t="shared" si="7"/>
        <v>649</v>
      </c>
      <c r="BZ17" s="47">
        <f t="shared" si="7"/>
        <v>702</v>
      </c>
      <c r="CA17" s="47">
        <f t="shared" si="7"/>
        <v>822</v>
      </c>
      <c r="CB17" s="47">
        <f t="shared" si="7"/>
        <v>777</v>
      </c>
      <c r="CC17" s="47">
        <f t="shared" si="7"/>
        <v>725</v>
      </c>
      <c r="CD17" s="47">
        <f t="shared" si="7"/>
        <v>865</v>
      </c>
      <c r="CE17" s="47">
        <f t="shared" si="7"/>
        <v>680</v>
      </c>
      <c r="CF17" s="47">
        <v>670</v>
      </c>
      <c r="CG17" s="47">
        <v>808</v>
      </c>
      <c r="CH17" s="47">
        <v>820</v>
      </c>
      <c r="CI17" s="47">
        <f>CI16-CH16</f>
        <v>1808</v>
      </c>
      <c r="CJ17" s="47">
        <f>CJ16-CI16</f>
        <v>233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</row>
    <row r="18" spans="1:98" s="21" customFormat="1" x14ac:dyDescent="0.25">
      <c r="A18" s="25"/>
      <c r="B18" s="15"/>
      <c r="C18" s="6"/>
      <c r="D18" s="6"/>
      <c r="E18" s="6"/>
      <c r="F18" s="13"/>
      <c r="G18" s="6"/>
      <c r="H18" s="6"/>
      <c r="I18" s="6"/>
      <c r="K18" s="33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</row>
    <row r="19" spans="1:98" s="29" customFormat="1" x14ac:dyDescent="0.25">
      <c r="A19" s="109" t="s">
        <v>1209</v>
      </c>
      <c r="B19" s="51" t="s">
        <v>1325</v>
      </c>
      <c r="C19" s="61" t="s">
        <v>1326</v>
      </c>
      <c r="D19" s="54" t="s">
        <v>1245</v>
      </c>
      <c r="E19" s="34"/>
      <c r="F19" s="13"/>
      <c r="G19" s="6"/>
      <c r="H19" s="6"/>
      <c r="I19" s="6"/>
      <c r="M19" s="36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</row>
    <row r="20" spans="1:98" s="108" customFormat="1" x14ac:dyDescent="0.25">
      <c r="A20" s="108" t="s">
        <v>1374</v>
      </c>
      <c r="B20" s="20">
        <f>SUM(O4:Z4)</f>
        <v>601517</v>
      </c>
      <c r="C20" s="20">
        <f>SUM(AA4:AL4)</f>
        <v>919193</v>
      </c>
      <c r="D20" s="20">
        <f>SUM(AM4:AX4)</f>
        <v>872926</v>
      </c>
      <c r="F20" s="13"/>
      <c r="G20" s="6"/>
      <c r="H20" s="6"/>
      <c r="I20" s="6"/>
      <c r="M20" s="36"/>
    </row>
    <row r="21" spans="1:98" s="108" customFormat="1" x14ac:dyDescent="0.25">
      <c r="A21" s="108" t="s">
        <v>1370</v>
      </c>
      <c r="B21" s="108">
        <f>SUM(O10:Z10)</f>
        <v>613</v>
      </c>
      <c r="F21" s="13"/>
      <c r="G21" s="6"/>
      <c r="H21" s="6"/>
      <c r="I21" s="6"/>
      <c r="M21" s="36"/>
    </row>
    <row r="22" spans="1:98" s="108" customFormat="1" x14ac:dyDescent="0.25">
      <c r="A22" s="108" t="s">
        <v>1332</v>
      </c>
      <c r="B22" s="108">
        <f>SUM(T17:Z17)</f>
        <v>1022</v>
      </c>
      <c r="F22" s="13"/>
      <c r="G22" s="6"/>
      <c r="H22" s="6"/>
      <c r="I22" s="6"/>
      <c r="M22" s="36"/>
    </row>
    <row r="23" spans="1:98" s="108" customFormat="1" x14ac:dyDescent="0.25">
      <c r="F23" s="13"/>
      <c r="G23" s="6"/>
      <c r="H23" s="6"/>
      <c r="I23" s="6"/>
      <c r="M23" s="36"/>
    </row>
    <row r="24" spans="1:98" s="108" customFormat="1" x14ac:dyDescent="0.25">
      <c r="F24" s="13"/>
      <c r="G24" s="6"/>
      <c r="H24" s="6"/>
      <c r="I24" s="6"/>
      <c r="M24" s="36"/>
    </row>
    <row r="25" spans="1:98" s="108" customFormat="1" x14ac:dyDescent="0.25">
      <c r="F25" s="13"/>
      <c r="G25" s="6"/>
      <c r="H25" s="6"/>
      <c r="I25" s="6"/>
      <c r="M25" s="36"/>
    </row>
    <row r="26" spans="1:98" s="108" customFormat="1" x14ac:dyDescent="0.25">
      <c r="F26" s="13"/>
      <c r="G26" s="6"/>
      <c r="H26" s="6"/>
      <c r="I26" s="6"/>
      <c r="M26" s="36"/>
    </row>
    <row r="27" spans="1:98" s="108" customFormat="1" x14ac:dyDescent="0.25">
      <c r="F27" s="13"/>
      <c r="G27" s="6"/>
      <c r="H27" s="6"/>
      <c r="I27" s="6"/>
      <c r="M27" s="36"/>
    </row>
    <row r="28" spans="1:98" s="108" customFormat="1" x14ac:dyDescent="0.25">
      <c r="F28" s="13"/>
      <c r="G28" s="6"/>
      <c r="H28" s="6"/>
      <c r="I28" s="6"/>
      <c r="M28" s="36"/>
    </row>
    <row r="29" spans="1:98" s="108" customFormat="1" x14ac:dyDescent="0.25">
      <c r="F29" s="13"/>
      <c r="G29" s="6"/>
      <c r="H29" s="6"/>
      <c r="I29" s="6"/>
      <c r="M29" s="36"/>
    </row>
    <row r="30" spans="1:98" x14ac:dyDescent="0.25">
      <c r="A30" s="34"/>
      <c r="B30" s="34"/>
      <c r="C30" s="34"/>
      <c r="D30" s="34"/>
      <c r="E30" s="34"/>
    </row>
    <row r="31" spans="1:98" s="28" customFormat="1" x14ac:dyDescent="0.25">
      <c r="A31" s="34"/>
      <c r="B31" s="34"/>
      <c r="C31" s="34"/>
      <c r="D31" s="34"/>
      <c r="E31" s="34"/>
      <c r="F31" s="13"/>
      <c r="G31" s="6"/>
      <c r="H31" s="6"/>
      <c r="I31" s="6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</row>
    <row r="32" spans="1:98" s="21" customFormat="1" x14ac:dyDescent="0.25">
      <c r="A32" s="34"/>
      <c r="B32" s="34"/>
      <c r="C32" s="34"/>
      <c r="D32" s="34"/>
      <c r="E32" s="34"/>
      <c r="F32" s="13"/>
      <c r="G32" s="6"/>
      <c r="H32" s="6"/>
      <c r="I32" s="6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</row>
    <row r="33" spans="1:10" x14ac:dyDescent="0.25">
      <c r="A33" s="34"/>
      <c r="B33" s="34"/>
      <c r="C33" s="34"/>
      <c r="D33" s="34"/>
      <c r="E33" s="34"/>
      <c r="F33" s="13"/>
      <c r="G33" s="6"/>
      <c r="H33" s="6"/>
      <c r="I33" s="6"/>
    </row>
    <row r="34" spans="1:10" x14ac:dyDescent="0.25">
      <c r="A34" s="34"/>
      <c r="B34" s="34"/>
      <c r="C34" s="34"/>
      <c r="D34" s="34"/>
      <c r="E34" s="34"/>
      <c r="F34" s="13"/>
      <c r="G34" s="6"/>
      <c r="H34" s="6"/>
      <c r="I34" s="6"/>
    </row>
    <row r="35" spans="1:10" x14ac:dyDescent="0.25">
      <c r="A35" s="34"/>
      <c r="B35" s="34"/>
      <c r="C35" s="34"/>
      <c r="D35" s="34"/>
      <c r="E35" s="34"/>
      <c r="F35" s="13"/>
      <c r="G35" s="6"/>
      <c r="H35" s="6"/>
      <c r="I35" s="6"/>
    </row>
    <row r="36" spans="1:10" x14ac:dyDescent="0.25">
      <c r="A36" s="34"/>
      <c r="B36" s="34"/>
      <c r="C36" s="34"/>
      <c r="D36" s="34"/>
      <c r="E36" s="34"/>
    </row>
    <row r="37" spans="1:10" x14ac:dyDescent="0.25">
      <c r="A37" s="34"/>
      <c r="B37" s="34"/>
      <c r="C37" s="34"/>
      <c r="D37" s="34"/>
      <c r="E37" s="34"/>
    </row>
    <row r="38" spans="1:10" x14ac:dyDescent="0.25">
      <c r="A38" s="34"/>
      <c r="B38" s="34"/>
      <c r="C38" s="34"/>
      <c r="D38" s="34"/>
      <c r="E38" s="34"/>
      <c r="G38" s="6"/>
      <c r="H38" s="6"/>
      <c r="I38" s="6"/>
      <c r="J38" s="6"/>
    </row>
    <row r="39" spans="1:10" x14ac:dyDescent="0.25">
      <c r="A39" s="34"/>
      <c r="B39" s="34"/>
      <c r="C39" s="34"/>
      <c r="D39" s="34"/>
      <c r="E39" s="34"/>
    </row>
    <row r="40" spans="1:10" x14ac:dyDescent="0.25">
      <c r="A40" s="4"/>
      <c r="B40" s="15"/>
      <c r="C40" s="6"/>
      <c r="D40" s="6"/>
      <c r="E40" s="6"/>
    </row>
    <row r="41" spans="1:10" x14ac:dyDescent="0.25">
      <c r="A41" s="30" t="s">
        <v>1305</v>
      </c>
      <c r="B41" s="34"/>
      <c r="C41" s="34"/>
      <c r="D41" s="6"/>
      <c r="E41" s="6"/>
    </row>
    <row r="42" spans="1:10" x14ac:dyDescent="0.25">
      <c r="A42" s="801" t="s">
        <v>1276</v>
      </c>
      <c r="B42" s="800"/>
      <c r="C42" s="11" t="s">
        <v>1277</v>
      </c>
      <c r="D42" s="799" t="s">
        <v>1390</v>
      </c>
      <c r="E42" s="800"/>
    </row>
    <row r="43" spans="1:10" x14ac:dyDescent="0.25">
      <c r="A43" s="802" t="s">
        <v>1358</v>
      </c>
      <c r="B43" s="802"/>
      <c r="C43" s="20">
        <v>4538</v>
      </c>
      <c r="D43" s="27">
        <v>0.10100000000000001</v>
      </c>
      <c r="E43" s="34"/>
    </row>
    <row r="44" spans="1:10" x14ac:dyDescent="0.25">
      <c r="A44" s="803" t="s">
        <v>1465</v>
      </c>
      <c r="B44" s="803"/>
      <c r="C44" s="20">
        <v>3676</v>
      </c>
      <c r="D44" s="22">
        <v>8.1000000000000003E-2</v>
      </c>
      <c r="E44" s="6"/>
    </row>
    <row r="45" spans="1:10" x14ac:dyDescent="0.25">
      <c r="A45" s="803" t="s">
        <v>1396</v>
      </c>
      <c r="B45" s="803"/>
      <c r="C45" s="20">
        <v>1592</v>
      </c>
      <c r="D45" s="22">
        <v>3.5000000000000003E-2</v>
      </c>
      <c r="E45" s="6"/>
    </row>
    <row r="46" spans="1:10" x14ac:dyDescent="0.25">
      <c r="A46" s="803" t="s">
        <v>1306</v>
      </c>
      <c r="B46" s="803"/>
      <c r="C46" s="20">
        <v>1616</v>
      </c>
      <c r="D46" s="22">
        <v>3.5000000000000003E-2</v>
      </c>
      <c r="E46" s="6"/>
    </row>
    <row r="47" spans="1:10" x14ac:dyDescent="0.25">
      <c r="A47" s="803" t="s">
        <v>1444</v>
      </c>
      <c r="B47" s="803"/>
      <c r="C47" s="20">
        <v>1360</v>
      </c>
      <c r="D47" s="22">
        <v>0.03</v>
      </c>
      <c r="E47" s="6"/>
    </row>
    <row r="48" spans="1:10" x14ac:dyDescent="0.25">
      <c r="A48" s="25"/>
      <c r="B48" s="15"/>
      <c r="C48" s="6"/>
      <c r="D48" s="6"/>
      <c r="E48" s="6"/>
    </row>
    <row r="49" spans="1:5" x14ac:dyDescent="0.25">
      <c r="A49" s="30" t="s">
        <v>1384</v>
      </c>
      <c r="B49" s="34"/>
      <c r="C49" s="34"/>
      <c r="D49" s="6"/>
      <c r="E49" s="6"/>
    </row>
    <row r="50" spans="1:5" x14ac:dyDescent="0.25">
      <c r="A50" s="801" t="s">
        <v>1276</v>
      </c>
      <c r="B50" s="800"/>
      <c r="C50" s="11" t="s">
        <v>1277</v>
      </c>
      <c r="D50" s="799" t="s">
        <v>1390</v>
      </c>
      <c r="E50" s="800"/>
    </row>
    <row r="51" spans="1:5" x14ac:dyDescent="0.25">
      <c r="A51" s="802" t="s">
        <v>1358</v>
      </c>
      <c r="B51" s="802"/>
      <c r="C51" s="20">
        <v>4635</v>
      </c>
      <c r="D51" s="27">
        <v>0.1</v>
      </c>
      <c r="E51" s="34"/>
    </row>
    <row r="52" spans="1:5" x14ac:dyDescent="0.25">
      <c r="A52" s="803" t="s">
        <v>1465</v>
      </c>
      <c r="B52" s="803"/>
      <c r="C52" s="20">
        <v>4132</v>
      </c>
      <c r="D52" s="22">
        <v>8.8999999999999996E-2</v>
      </c>
      <c r="E52" s="6"/>
    </row>
    <row r="53" spans="1:5" x14ac:dyDescent="0.25">
      <c r="A53" s="34" t="s">
        <v>1385</v>
      </c>
      <c r="B53" s="34"/>
      <c r="C53" s="20">
        <v>2821</v>
      </c>
      <c r="D53" s="22">
        <v>6.0999999999999999E-2</v>
      </c>
      <c r="E53" s="6"/>
    </row>
    <row r="54" spans="1:5" x14ac:dyDescent="0.25">
      <c r="A54" s="803" t="s">
        <v>1396</v>
      </c>
      <c r="B54" s="803"/>
      <c r="C54" s="20">
        <v>1856</v>
      </c>
      <c r="D54" s="22">
        <v>0.04</v>
      </c>
      <c r="E54" s="6"/>
    </row>
    <row r="55" spans="1:5" x14ac:dyDescent="0.25">
      <c r="A55" s="803" t="s">
        <v>1297</v>
      </c>
      <c r="B55" s="803"/>
      <c r="C55" s="20">
        <v>1456</v>
      </c>
      <c r="D55" s="22">
        <v>3.1E-2</v>
      </c>
      <c r="E55" s="6"/>
    </row>
    <row r="56" spans="1:5" x14ac:dyDescent="0.25">
      <c r="A56" s="34"/>
      <c r="B56" s="34"/>
      <c r="C56" s="6"/>
      <c r="D56" s="6"/>
      <c r="E56" s="6"/>
    </row>
    <row r="57" spans="1:5" x14ac:dyDescent="0.25">
      <c r="A57" s="25"/>
      <c r="B57" s="15"/>
      <c r="C57" s="6"/>
      <c r="D57" s="6"/>
      <c r="E57" s="6"/>
    </row>
    <row r="58" spans="1:5" x14ac:dyDescent="0.25">
      <c r="A58" s="30" t="s">
        <v>1380</v>
      </c>
      <c r="B58" s="34"/>
      <c r="C58" s="34"/>
      <c r="D58" s="6"/>
      <c r="E58" s="6"/>
    </row>
    <row r="59" spans="1:5" x14ac:dyDescent="0.25">
      <c r="A59" s="801" t="s">
        <v>1276</v>
      </c>
      <c r="B59" s="800"/>
      <c r="C59" s="11" t="s">
        <v>1277</v>
      </c>
      <c r="D59" s="799" t="s">
        <v>1390</v>
      </c>
      <c r="E59" s="800"/>
    </row>
    <row r="60" spans="1:5" x14ac:dyDescent="0.25">
      <c r="A60" s="803" t="s">
        <v>1465</v>
      </c>
      <c r="B60" s="803"/>
      <c r="C60" s="20">
        <v>6335</v>
      </c>
      <c r="D60" s="27">
        <v>0.13</v>
      </c>
      <c r="E60" s="34"/>
    </row>
    <row r="61" spans="1:5" x14ac:dyDescent="0.25">
      <c r="A61" s="802" t="s">
        <v>1358</v>
      </c>
      <c r="B61" s="802"/>
      <c r="C61" s="20">
        <v>4954</v>
      </c>
      <c r="D61" s="22">
        <v>0.10199999999999999</v>
      </c>
      <c r="E61" s="6"/>
    </row>
    <row r="62" spans="1:5" x14ac:dyDescent="0.25">
      <c r="A62" s="803" t="s">
        <v>1396</v>
      </c>
      <c r="B62" s="803"/>
      <c r="C62" s="20">
        <v>2214</v>
      </c>
      <c r="D62" s="22">
        <v>4.5999999999999999E-2</v>
      </c>
      <c r="E62" s="6"/>
    </row>
    <row r="63" spans="1:5" x14ac:dyDescent="0.25">
      <c r="A63" s="803" t="s">
        <v>1297</v>
      </c>
      <c r="B63" s="803"/>
      <c r="C63" s="20">
        <v>1539</v>
      </c>
      <c r="D63" s="22">
        <v>3.2000000000000001E-2</v>
      </c>
      <c r="E63" s="6"/>
    </row>
    <row r="64" spans="1:5" x14ac:dyDescent="0.25">
      <c r="A64" s="803" t="s">
        <v>1444</v>
      </c>
      <c r="B64" s="803"/>
      <c r="C64" s="20">
        <v>1175</v>
      </c>
      <c r="D64" s="22">
        <v>2.4E-2</v>
      </c>
      <c r="E64" s="6"/>
    </row>
    <row r="65" spans="1:5" x14ac:dyDescent="0.25">
      <c r="A65" s="42"/>
      <c r="B65" s="42"/>
      <c r="C65" s="20"/>
      <c r="D65" s="22"/>
      <c r="E65" s="6"/>
    </row>
    <row r="66" spans="1:5" x14ac:dyDescent="0.25">
      <c r="A66" s="4"/>
      <c r="B66" s="15"/>
      <c r="C66" s="6"/>
      <c r="D66" s="6"/>
      <c r="E66" s="6"/>
    </row>
    <row r="67" spans="1:5" x14ac:dyDescent="0.25">
      <c r="A67" s="30" t="s">
        <v>1287</v>
      </c>
      <c r="B67" s="34"/>
      <c r="C67" s="34"/>
      <c r="D67" s="6"/>
      <c r="E67" s="6"/>
    </row>
    <row r="68" spans="1:5" x14ac:dyDescent="0.25">
      <c r="A68" s="801" t="s">
        <v>1276</v>
      </c>
      <c r="B68" s="800"/>
      <c r="C68" s="11" t="s">
        <v>1277</v>
      </c>
      <c r="D68" s="799" t="s">
        <v>1390</v>
      </c>
      <c r="E68" s="800"/>
    </row>
    <row r="69" spans="1:5" x14ac:dyDescent="0.25">
      <c r="A69" s="803" t="s">
        <v>1465</v>
      </c>
      <c r="B69" s="803"/>
      <c r="C69" s="20">
        <v>6915</v>
      </c>
      <c r="D69" s="27">
        <v>0.124</v>
      </c>
      <c r="E69" s="34"/>
    </row>
    <row r="70" spans="1:5" x14ac:dyDescent="0.25">
      <c r="A70" s="802" t="s">
        <v>1358</v>
      </c>
      <c r="B70" s="802"/>
      <c r="C70" s="20">
        <v>5005</v>
      </c>
      <c r="D70" s="22">
        <v>0.09</v>
      </c>
      <c r="E70" s="6"/>
    </row>
    <row r="71" spans="1:5" x14ac:dyDescent="0.25">
      <c r="A71" s="803" t="s">
        <v>1359</v>
      </c>
      <c r="B71" s="803"/>
      <c r="C71" s="20">
        <v>2559</v>
      </c>
      <c r="D71" s="22">
        <v>4.4999999999999998E-2</v>
      </c>
      <c r="E71" s="6"/>
    </row>
    <row r="72" spans="1:5" x14ac:dyDescent="0.25">
      <c r="A72" s="803" t="s">
        <v>1396</v>
      </c>
      <c r="B72" s="803"/>
      <c r="C72" s="20">
        <v>1770</v>
      </c>
      <c r="D72" s="22">
        <v>3.2000000000000001E-2</v>
      </c>
      <c r="E72" s="6"/>
    </row>
    <row r="73" spans="1:5" x14ac:dyDescent="0.25">
      <c r="A73" s="803" t="s">
        <v>1297</v>
      </c>
      <c r="B73" s="803"/>
      <c r="C73" s="20">
        <v>1509</v>
      </c>
      <c r="D73" s="22">
        <v>2.7E-2</v>
      </c>
      <c r="E73" s="6"/>
    </row>
    <row r="74" spans="1:5" x14ac:dyDescent="0.25">
      <c r="A74" s="4"/>
      <c r="B74" s="15"/>
      <c r="C74" s="6"/>
      <c r="D74" s="6"/>
      <c r="E74" s="6"/>
    </row>
    <row r="75" spans="1:5" x14ac:dyDescent="0.25">
      <c r="A75" s="4"/>
      <c r="B75" s="15"/>
      <c r="C75" s="6"/>
      <c r="D75" s="6"/>
      <c r="E75" s="6"/>
    </row>
    <row r="76" spans="1:5" x14ac:dyDescent="0.25">
      <c r="A76" s="30" t="s">
        <v>1357</v>
      </c>
      <c r="B76" s="34"/>
      <c r="C76" s="34"/>
      <c r="D76" s="6"/>
      <c r="E76" s="6"/>
    </row>
    <row r="77" spans="1:5" x14ac:dyDescent="0.25">
      <c r="A77" s="43" t="s">
        <v>1276</v>
      </c>
      <c r="B77" s="44"/>
      <c r="C77" s="11" t="s">
        <v>1277</v>
      </c>
      <c r="D77" s="45" t="s">
        <v>1390</v>
      </c>
      <c r="E77" s="44"/>
    </row>
    <row r="78" spans="1:5" x14ac:dyDescent="0.25">
      <c r="A78" s="46" t="s">
        <v>1358</v>
      </c>
      <c r="B78" s="46"/>
      <c r="C78" s="20">
        <v>9606</v>
      </c>
      <c r="D78" s="22">
        <v>0.16600000000000001</v>
      </c>
      <c r="E78" s="6"/>
    </row>
    <row r="79" spans="1:5" x14ac:dyDescent="0.25">
      <c r="A79" s="42" t="s">
        <v>1465</v>
      </c>
      <c r="B79" s="42"/>
      <c r="C79" s="20">
        <v>8041</v>
      </c>
      <c r="D79" s="22">
        <v>0.13700000000000001</v>
      </c>
      <c r="E79" s="6"/>
    </row>
    <row r="80" spans="1:5" x14ac:dyDescent="0.25">
      <c r="A80" s="42" t="s">
        <v>1359</v>
      </c>
      <c r="B80" s="42"/>
      <c r="C80" s="20">
        <v>2419</v>
      </c>
      <c r="D80" s="22">
        <v>0.04</v>
      </c>
      <c r="E80" s="6"/>
    </row>
    <row r="81" spans="1:5" x14ac:dyDescent="0.25">
      <c r="A81" s="42" t="s">
        <v>1297</v>
      </c>
      <c r="B81" s="42"/>
      <c r="C81" s="20">
        <v>2027</v>
      </c>
      <c r="D81" s="22">
        <v>3.5000000000000003E-2</v>
      </c>
      <c r="E81" s="6"/>
    </row>
    <row r="82" spans="1:5" x14ac:dyDescent="0.25">
      <c r="A82" s="42" t="s">
        <v>1396</v>
      </c>
      <c r="B82" s="42"/>
      <c r="C82" s="18">
        <v>1846</v>
      </c>
      <c r="D82" s="22">
        <v>3.2000000000000001E-2</v>
      </c>
      <c r="E82" s="6"/>
    </row>
    <row r="83" spans="1:5" x14ac:dyDescent="0.25">
      <c r="A83" s="34"/>
      <c r="B83" s="34"/>
      <c r="C83" s="34"/>
      <c r="D83" s="34"/>
      <c r="E83" s="34"/>
    </row>
    <row r="84" spans="1:5" x14ac:dyDescent="0.25">
      <c r="A84" s="34"/>
      <c r="B84" s="34"/>
      <c r="C84" s="34"/>
      <c r="D84" s="34"/>
      <c r="E84" s="34"/>
    </row>
    <row r="85" spans="1:5" x14ac:dyDescent="0.25">
      <c r="A85" s="30" t="s">
        <v>1351</v>
      </c>
      <c r="B85" s="34"/>
      <c r="C85" s="34"/>
      <c r="D85" s="6"/>
      <c r="E85" s="6"/>
    </row>
    <row r="86" spans="1:5" x14ac:dyDescent="0.25">
      <c r="A86" s="43" t="s">
        <v>1276</v>
      </c>
      <c r="B86" s="44"/>
      <c r="C86" s="11" t="s">
        <v>1277</v>
      </c>
      <c r="D86" s="45" t="s">
        <v>1390</v>
      </c>
      <c r="E86" s="44"/>
    </row>
    <row r="87" spans="1:5" x14ac:dyDescent="0.25">
      <c r="A87" s="46" t="s">
        <v>1464</v>
      </c>
      <c r="B87" s="46"/>
      <c r="C87" s="20">
        <v>7531</v>
      </c>
      <c r="D87" s="16" t="e">
        <f>(C87/#REF!)</f>
        <v>#REF!</v>
      </c>
      <c r="E87" s="6"/>
    </row>
    <row r="88" spans="1:5" x14ac:dyDescent="0.25">
      <c r="A88" s="34" t="s">
        <v>1465</v>
      </c>
      <c r="B88" s="34"/>
      <c r="C88" s="20">
        <v>6695</v>
      </c>
      <c r="D88" s="16" t="e">
        <f>(C88/#REF!)</f>
        <v>#REF!</v>
      </c>
      <c r="E88" s="6"/>
    </row>
    <row r="89" spans="1:5" x14ac:dyDescent="0.25">
      <c r="A89" s="42" t="s">
        <v>1297</v>
      </c>
      <c r="B89" s="42"/>
      <c r="C89" s="20">
        <v>1875</v>
      </c>
      <c r="D89" s="16" t="e">
        <f>(C89/#REF!)</f>
        <v>#REF!</v>
      </c>
      <c r="E89" s="6"/>
    </row>
    <row r="90" spans="1:5" x14ac:dyDescent="0.25">
      <c r="A90" s="34" t="s">
        <v>1381</v>
      </c>
      <c r="B90" s="34"/>
      <c r="C90" s="20">
        <v>1477</v>
      </c>
      <c r="D90" s="16" t="e">
        <f>(C90/#REF!)</f>
        <v>#REF!</v>
      </c>
      <c r="E90" s="6"/>
    </row>
    <row r="91" spans="1:5" x14ac:dyDescent="0.25">
      <c r="A91" s="42" t="s">
        <v>1396</v>
      </c>
      <c r="B91" s="42"/>
      <c r="C91" s="18">
        <v>1356</v>
      </c>
      <c r="D91" s="16" t="e">
        <f>(C91/#REF!)</f>
        <v>#REF!</v>
      </c>
      <c r="E91" s="6"/>
    </row>
    <row r="92" spans="1:5" x14ac:dyDescent="0.25">
      <c r="A92" s="34"/>
      <c r="B92" s="34"/>
      <c r="C92" s="34"/>
      <c r="D92" s="34"/>
      <c r="E92" s="34"/>
    </row>
    <row r="93" spans="1:5" x14ac:dyDescent="0.25">
      <c r="A93" s="34"/>
      <c r="B93" s="34"/>
      <c r="C93" s="34"/>
      <c r="D93" s="34"/>
      <c r="E93" s="34"/>
    </row>
    <row r="94" spans="1:5" x14ac:dyDescent="0.25">
      <c r="A94" s="30" t="s">
        <v>1392</v>
      </c>
      <c r="B94" s="34"/>
      <c r="C94" s="34"/>
      <c r="D94" s="6"/>
      <c r="E94" s="6"/>
    </row>
    <row r="95" spans="1:5" x14ac:dyDescent="0.25">
      <c r="A95" s="43" t="s">
        <v>1276</v>
      </c>
      <c r="B95" s="44"/>
      <c r="C95" s="11" t="s">
        <v>1277</v>
      </c>
      <c r="D95" s="45" t="s">
        <v>1390</v>
      </c>
      <c r="E95" s="44"/>
    </row>
    <row r="96" spans="1:5" x14ac:dyDescent="0.25">
      <c r="A96" s="46" t="s">
        <v>1464</v>
      </c>
      <c r="B96" s="46"/>
      <c r="C96" s="20">
        <v>25428</v>
      </c>
      <c r="D96" s="16" t="e">
        <f>(C96/#REF!)</f>
        <v>#REF!</v>
      </c>
      <c r="E96" s="6"/>
    </row>
    <row r="97" spans="1:5" x14ac:dyDescent="0.25">
      <c r="A97" s="42" t="s">
        <v>1391</v>
      </c>
      <c r="B97" s="42"/>
      <c r="C97" s="20">
        <v>12630</v>
      </c>
      <c r="D97" s="16" t="e">
        <f>(C97/#REF!)</f>
        <v>#REF!</v>
      </c>
      <c r="E97" s="6"/>
    </row>
    <row r="98" spans="1:5" x14ac:dyDescent="0.25">
      <c r="A98" s="42" t="s">
        <v>1444</v>
      </c>
      <c r="B98" s="42"/>
      <c r="C98" s="20">
        <v>6459</v>
      </c>
      <c r="D98" s="16" t="e">
        <f>(C98/#REF!)</f>
        <v>#REF!</v>
      </c>
      <c r="E98" s="6"/>
    </row>
    <row r="99" spans="1:5" x14ac:dyDescent="0.25">
      <c r="A99" s="42" t="s">
        <v>1297</v>
      </c>
      <c r="B99" s="42"/>
      <c r="C99" s="20">
        <v>2500</v>
      </c>
      <c r="D99" s="16" t="e">
        <f>(C99/#REF!)</f>
        <v>#REF!</v>
      </c>
      <c r="E99" s="6"/>
    </row>
    <row r="100" spans="1:5" x14ac:dyDescent="0.25">
      <c r="A100" s="42" t="s">
        <v>1396</v>
      </c>
      <c r="B100" s="42"/>
      <c r="C100" s="20">
        <v>1578</v>
      </c>
      <c r="D100" s="16" t="e">
        <f>(C100/#REF!)</f>
        <v>#REF!</v>
      </c>
      <c r="E100" s="6"/>
    </row>
    <row r="101" spans="1:5" x14ac:dyDescent="0.25">
      <c r="A101" s="4"/>
      <c r="B101" s="15"/>
      <c r="C101" s="6"/>
      <c r="D101" s="6"/>
      <c r="E101" s="6"/>
    </row>
    <row r="102" spans="1:5" x14ac:dyDescent="0.25">
      <c r="A102" s="34"/>
      <c r="B102" s="34"/>
      <c r="C102" s="34"/>
      <c r="D102" s="34"/>
      <c r="E102" s="34"/>
    </row>
    <row r="103" spans="1:5" x14ac:dyDescent="0.25">
      <c r="A103" s="34"/>
      <c r="B103" s="34"/>
      <c r="C103" s="34"/>
      <c r="D103" s="34"/>
      <c r="E103" s="34"/>
    </row>
    <row r="104" spans="1:5" x14ac:dyDescent="0.25">
      <c r="A104" s="30" t="s">
        <v>1393</v>
      </c>
      <c r="B104" s="34"/>
      <c r="C104" s="34"/>
      <c r="D104" s="34"/>
      <c r="E104" s="34"/>
    </row>
    <row r="105" spans="1:5" x14ac:dyDescent="0.25">
      <c r="A105" s="43" t="s">
        <v>1276</v>
      </c>
      <c r="B105" s="44"/>
      <c r="C105" s="11" t="s">
        <v>1277</v>
      </c>
      <c r="D105" s="6"/>
      <c r="E105" s="10"/>
    </row>
    <row r="106" spans="1:5" x14ac:dyDescent="0.25">
      <c r="A106" s="46" t="s">
        <v>1464</v>
      </c>
      <c r="B106" s="46"/>
      <c r="C106" s="20">
        <v>38791</v>
      </c>
      <c r="D106" s="6"/>
      <c r="E106" s="6"/>
    </row>
    <row r="107" spans="1:5" x14ac:dyDescent="0.25">
      <c r="A107" s="42" t="s">
        <v>1465</v>
      </c>
      <c r="B107" s="42"/>
      <c r="C107" s="20">
        <v>35543</v>
      </c>
      <c r="D107" s="6"/>
      <c r="E107" s="6"/>
    </row>
    <row r="108" spans="1:5" x14ac:dyDescent="0.25">
      <c r="A108" s="34" t="s">
        <v>1444</v>
      </c>
      <c r="B108" s="42"/>
      <c r="C108" s="20">
        <v>35234</v>
      </c>
      <c r="D108" s="6"/>
      <c r="E108" s="6"/>
    </row>
    <row r="109" spans="1:5" x14ac:dyDescent="0.25">
      <c r="A109" s="42" t="s">
        <v>1297</v>
      </c>
      <c r="B109" s="42"/>
      <c r="C109" s="20">
        <v>27501</v>
      </c>
      <c r="D109" s="34"/>
      <c r="E109" s="34"/>
    </row>
    <row r="110" spans="1:5" x14ac:dyDescent="0.25">
      <c r="A110" s="34" t="s">
        <v>1396</v>
      </c>
      <c r="B110" s="34"/>
      <c r="C110" s="20">
        <v>14899</v>
      </c>
      <c r="D110" s="34"/>
      <c r="E110" s="34"/>
    </row>
    <row r="111" spans="1:5" x14ac:dyDescent="0.25">
      <c r="A111" s="34"/>
      <c r="B111" s="34"/>
      <c r="C111" s="34"/>
      <c r="D111" s="34"/>
      <c r="E111" s="34"/>
    </row>
    <row r="112" spans="1:5" x14ac:dyDescent="0.25">
      <c r="A112" s="30" t="s">
        <v>1292</v>
      </c>
      <c r="E112" s="34"/>
    </row>
    <row r="113" spans="1:5" x14ac:dyDescent="0.25">
      <c r="A113" s="280" t="s">
        <v>1276</v>
      </c>
      <c r="E113" s="34"/>
    </row>
    <row r="114" spans="1:5" x14ac:dyDescent="0.25">
      <c r="A114" s="108" t="s">
        <v>1465</v>
      </c>
      <c r="B114" s="278">
        <v>9989</v>
      </c>
      <c r="C114" s="278">
        <v>76790</v>
      </c>
      <c r="D114" s="279">
        <v>13</v>
      </c>
      <c r="E114" s="34"/>
    </row>
    <row r="115" spans="1:5" x14ac:dyDescent="0.25">
      <c r="A115" s="108" t="s">
        <v>1145</v>
      </c>
      <c r="B115" s="278">
        <v>2522</v>
      </c>
      <c r="C115" s="278">
        <v>10326</v>
      </c>
      <c r="D115" s="279">
        <v>16</v>
      </c>
      <c r="E115" s="34"/>
    </row>
    <row r="116" spans="1:5" x14ac:dyDescent="0.25">
      <c r="A116" s="108" t="s">
        <v>1289</v>
      </c>
      <c r="B116" s="278">
        <v>2020</v>
      </c>
      <c r="C116" s="278">
        <v>3389</v>
      </c>
      <c r="D116" s="279">
        <v>8</v>
      </c>
      <c r="E116" s="34"/>
    </row>
    <row r="117" spans="1:5" x14ac:dyDescent="0.25">
      <c r="A117" s="108" t="s">
        <v>1290</v>
      </c>
      <c r="B117" s="278">
        <v>1589</v>
      </c>
      <c r="C117" s="278">
        <v>3005</v>
      </c>
      <c r="D117" s="279">
        <v>18</v>
      </c>
      <c r="E117" s="34"/>
    </row>
    <row r="118" spans="1:5" x14ac:dyDescent="0.25">
      <c r="A118" s="108" t="s">
        <v>1291</v>
      </c>
      <c r="B118" s="278">
        <v>1543</v>
      </c>
      <c r="C118" s="278">
        <v>4249</v>
      </c>
      <c r="D118" s="279">
        <v>1</v>
      </c>
      <c r="E118" s="34"/>
    </row>
    <row r="119" spans="1:5" x14ac:dyDescent="0.25">
      <c r="A119" s="277"/>
      <c r="B119" s="278">
        <v>1293</v>
      </c>
      <c r="C119" s="278">
        <v>4160</v>
      </c>
      <c r="D119" s="279">
        <v>12</v>
      </c>
      <c r="E119" s="34"/>
    </row>
    <row r="120" spans="1:5" x14ac:dyDescent="0.25">
      <c r="A120" s="30" t="s">
        <v>1162</v>
      </c>
      <c r="B120" s="278">
        <v>1058</v>
      </c>
      <c r="C120" s="278">
        <v>7134</v>
      </c>
      <c r="D120" s="279">
        <v>6</v>
      </c>
      <c r="E120" s="34"/>
    </row>
    <row r="121" spans="1:5" x14ac:dyDescent="0.25">
      <c r="A121" s="280" t="s">
        <v>1276</v>
      </c>
      <c r="B121" s="279">
        <v>967</v>
      </c>
      <c r="C121" s="278">
        <v>5790</v>
      </c>
      <c r="D121" s="279">
        <v>2</v>
      </c>
      <c r="E121" s="34"/>
    </row>
    <row r="122" spans="1:5" x14ac:dyDescent="0.25">
      <c r="A122" s="108" t="s">
        <v>1163</v>
      </c>
      <c r="B122" s="279">
        <v>941</v>
      </c>
      <c r="C122" s="278">
        <v>19306</v>
      </c>
      <c r="D122" s="279">
        <v>8</v>
      </c>
      <c r="E122" s="34"/>
    </row>
    <row r="123" spans="1:5" x14ac:dyDescent="0.25">
      <c r="A123" s="108" t="s">
        <v>1164</v>
      </c>
      <c r="B123" s="279">
        <v>918</v>
      </c>
      <c r="C123" s="278">
        <v>3082</v>
      </c>
      <c r="D123" s="279">
        <v>0</v>
      </c>
      <c r="E123" s="34"/>
    </row>
    <row r="124" spans="1:5" x14ac:dyDescent="0.25">
      <c r="A124" s="108" t="s">
        <v>1465</v>
      </c>
      <c r="B124" s="34"/>
      <c r="C124" s="34"/>
      <c r="D124" s="34"/>
      <c r="E124" s="34"/>
    </row>
    <row r="125" spans="1:5" x14ac:dyDescent="0.25">
      <c r="A125" s="108" t="s">
        <v>1165</v>
      </c>
      <c r="B125" s="34"/>
      <c r="C125" s="34"/>
      <c r="D125" s="34"/>
      <c r="E125" s="34"/>
    </row>
    <row r="126" spans="1:5" x14ac:dyDescent="0.25">
      <c r="A126" s="108" t="s">
        <v>1289</v>
      </c>
      <c r="B126" s="34"/>
      <c r="C126" s="34"/>
      <c r="D126" s="34"/>
      <c r="E126" s="34"/>
    </row>
    <row r="127" spans="1:5" x14ac:dyDescent="0.25">
      <c r="A127" s="34"/>
      <c r="B127" s="34"/>
      <c r="C127" s="34"/>
      <c r="D127" s="34"/>
      <c r="E127" s="34"/>
    </row>
    <row r="128" spans="1:5" x14ac:dyDescent="0.25">
      <c r="A128" s="34"/>
      <c r="B128" s="34"/>
      <c r="C128" s="34"/>
      <c r="D128" s="34"/>
      <c r="E128" s="34"/>
    </row>
    <row r="129" spans="1:5" x14ac:dyDescent="0.25">
      <c r="A129" s="34"/>
      <c r="B129" s="34"/>
      <c r="C129" s="34"/>
      <c r="D129" s="34"/>
      <c r="E129" s="34"/>
    </row>
    <row r="130" spans="1:5" x14ac:dyDescent="0.25">
      <c r="A130" s="34"/>
      <c r="B130" s="34"/>
      <c r="C130" s="34"/>
      <c r="D130" s="34"/>
      <c r="E130" s="34"/>
    </row>
    <row r="131" spans="1:5" x14ac:dyDescent="0.25">
      <c r="A131" s="34"/>
      <c r="B131" s="34"/>
      <c r="C131" s="34"/>
      <c r="D131" s="34"/>
      <c r="E131" s="34"/>
    </row>
    <row r="132" spans="1:5" x14ac:dyDescent="0.25">
      <c r="A132" s="34"/>
      <c r="B132" s="34"/>
      <c r="C132" s="34"/>
      <c r="D132" s="34"/>
      <c r="E132" s="34"/>
    </row>
    <row r="133" spans="1:5" x14ac:dyDescent="0.25">
      <c r="A133" s="34"/>
      <c r="B133" s="34"/>
      <c r="C133" s="34"/>
      <c r="D133" s="34"/>
      <c r="E133" s="34"/>
    </row>
    <row r="134" spans="1:5" x14ac:dyDescent="0.25">
      <c r="A134" s="34"/>
      <c r="B134" s="34"/>
      <c r="C134" s="34"/>
      <c r="D134" s="34"/>
      <c r="E134" s="34"/>
    </row>
    <row r="135" spans="1:5" x14ac:dyDescent="0.25">
      <c r="A135" s="34"/>
      <c r="B135" s="34"/>
      <c r="C135" s="34"/>
      <c r="D135" s="34"/>
      <c r="E135" s="34"/>
    </row>
    <row r="136" spans="1:5" x14ac:dyDescent="0.25">
      <c r="A136" s="34"/>
      <c r="B136" s="34"/>
      <c r="C136" s="34"/>
      <c r="D136" s="34"/>
      <c r="E136" s="34"/>
    </row>
    <row r="137" spans="1:5" x14ac:dyDescent="0.25">
      <c r="A137" s="34"/>
      <c r="B137" s="34"/>
      <c r="C137" s="34"/>
      <c r="D137" s="34"/>
      <c r="E137" s="34"/>
    </row>
    <row r="138" spans="1:5" x14ac:dyDescent="0.25">
      <c r="A138" s="34"/>
      <c r="B138" s="34"/>
      <c r="C138" s="34"/>
      <c r="D138" s="34"/>
      <c r="E138" s="34"/>
    </row>
    <row r="139" spans="1:5" x14ac:dyDescent="0.25">
      <c r="A139" s="34"/>
      <c r="B139" s="34"/>
      <c r="C139" s="34"/>
      <c r="D139" s="34"/>
      <c r="E139" s="34"/>
    </row>
    <row r="140" spans="1:5" x14ac:dyDescent="0.25">
      <c r="A140" s="34"/>
      <c r="B140" s="34"/>
      <c r="C140" s="34"/>
      <c r="D140" s="34"/>
      <c r="E140" s="34"/>
    </row>
    <row r="141" spans="1:5" x14ac:dyDescent="0.25">
      <c r="A141" s="34"/>
      <c r="B141" s="34"/>
      <c r="C141" s="34"/>
      <c r="D141" s="34"/>
      <c r="E141" s="34"/>
    </row>
    <row r="142" spans="1:5" x14ac:dyDescent="0.25">
      <c r="A142" s="34"/>
      <c r="B142" s="34"/>
      <c r="C142" s="34"/>
      <c r="D142" s="34"/>
      <c r="E142" s="34"/>
    </row>
    <row r="143" spans="1:5" x14ac:dyDescent="0.25">
      <c r="A143" s="34"/>
      <c r="B143" s="34"/>
      <c r="C143" s="34"/>
      <c r="D143" s="34"/>
      <c r="E143" s="34"/>
    </row>
    <row r="144" spans="1:5" x14ac:dyDescent="0.25">
      <c r="A144" s="34"/>
      <c r="B144" s="34"/>
      <c r="C144" s="34"/>
      <c r="D144" s="34"/>
      <c r="E144" s="34"/>
    </row>
    <row r="145" spans="1:5" x14ac:dyDescent="0.25">
      <c r="A145" s="34"/>
      <c r="B145" s="34"/>
      <c r="C145" s="34"/>
      <c r="D145" s="34"/>
      <c r="E145" s="34"/>
    </row>
    <row r="146" spans="1:5" x14ac:dyDescent="0.25">
      <c r="A146" s="34"/>
      <c r="B146" s="34"/>
      <c r="C146" s="34"/>
      <c r="D146" s="34"/>
      <c r="E146" s="34"/>
    </row>
    <row r="147" spans="1:5" x14ac:dyDescent="0.25">
      <c r="A147" s="34"/>
      <c r="B147" s="34"/>
      <c r="C147" s="34"/>
      <c r="D147" s="34"/>
      <c r="E147" s="34"/>
    </row>
    <row r="148" spans="1:5" x14ac:dyDescent="0.25">
      <c r="A148" s="34"/>
      <c r="B148" s="34"/>
      <c r="C148" s="34"/>
      <c r="D148" s="34"/>
      <c r="E148" s="34"/>
    </row>
    <row r="149" spans="1:5" x14ac:dyDescent="0.25">
      <c r="A149" s="34"/>
      <c r="B149" s="34"/>
      <c r="C149" s="34"/>
      <c r="D149" s="34"/>
      <c r="E149" s="34"/>
    </row>
    <row r="150" spans="1:5" x14ac:dyDescent="0.25">
      <c r="A150" s="34"/>
      <c r="B150" s="34"/>
      <c r="C150" s="34"/>
      <c r="D150" s="34"/>
      <c r="E150" s="34"/>
    </row>
    <row r="151" spans="1:5" x14ac:dyDescent="0.25">
      <c r="A151" s="34"/>
      <c r="B151" s="34"/>
      <c r="C151" s="34"/>
      <c r="D151" s="34"/>
      <c r="E151" s="34"/>
    </row>
    <row r="152" spans="1:5" x14ac:dyDescent="0.25">
      <c r="A152" s="34"/>
      <c r="B152" s="34"/>
      <c r="C152" s="34"/>
      <c r="D152" s="34"/>
      <c r="E152" s="34"/>
    </row>
    <row r="153" spans="1:5" x14ac:dyDescent="0.25">
      <c r="A153" s="34"/>
      <c r="B153" s="34"/>
      <c r="C153" s="34"/>
      <c r="D153" s="34"/>
      <c r="E153" s="34"/>
    </row>
    <row r="154" spans="1:5" x14ac:dyDescent="0.25">
      <c r="A154" s="34"/>
      <c r="B154" s="34"/>
      <c r="C154" s="34"/>
      <c r="D154" s="34"/>
      <c r="E154" s="34"/>
    </row>
    <row r="155" spans="1:5" x14ac:dyDescent="0.25">
      <c r="A155" s="34"/>
      <c r="B155" s="34"/>
      <c r="C155" s="34"/>
      <c r="D155" s="34"/>
      <c r="E155" s="34"/>
    </row>
    <row r="156" spans="1:5" x14ac:dyDescent="0.25">
      <c r="A156" s="34"/>
      <c r="B156" s="34"/>
      <c r="C156" s="34"/>
      <c r="D156" s="34"/>
      <c r="E156" s="34"/>
    </row>
    <row r="157" spans="1:5" x14ac:dyDescent="0.25">
      <c r="A157" s="34"/>
      <c r="B157" s="34"/>
      <c r="C157" s="34"/>
      <c r="D157" s="34"/>
      <c r="E157" s="34"/>
    </row>
    <row r="158" spans="1:5" x14ac:dyDescent="0.25">
      <c r="A158" s="34"/>
      <c r="B158" s="34"/>
      <c r="C158" s="34"/>
      <c r="D158" s="34"/>
      <c r="E158" s="34"/>
    </row>
    <row r="159" spans="1:5" x14ac:dyDescent="0.25">
      <c r="A159" s="34"/>
      <c r="B159" s="34"/>
      <c r="C159" s="34"/>
      <c r="D159" s="34"/>
      <c r="E159" s="34"/>
    </row>
    <row r="160" spans="1:5" x14ac:dyDescent="0.25">
      <c r="A160" s="34"/>
      <c r="B160" s="34"/>
      <c r="C160" s="34"/>
      <c r="D160" s="34"/>
      <c r="E160" s="34"/>
    </row>
    <row r="161" spans="1:5" x14ac:dyDescent="0.25">
      <c r="A161" s="34"/>
      <c r="B161" s="34"/>
      <c r="C161" s="34"/>
      <c r="D161" s="34"/>
      <c r="E161" s="34"/>
    </row>
    <row r="162" spans="1:5" x14ac:dyDescent="0.25">
      <c r="A162" s="34"/>
      <c r="B162" s="34"/>
      <c r="C162" s="34"/>
      <c r="D162" s="34"/>
      <c r="E162" s="34"/>
    </row>
    <row r="163" spans="1:5" x14ac:dyDescent="0.25">
      <c r="A163" s="34"/>
      <c r="B163" s="34"/>
      <c r="C163" s="34"/>
      <c r="D163" s="34"/>
      <c r="E163" s="34"/>
    </row>
    <row r="164" spans="1:5" x14ac:dyDescent="0.25">
      <c r="A164" s="34"/>
      <c r="B164" s="34"/>
      <c r="C164" s="34"/>
      <c r="D164" s="34"/>
      <c r="E164" s="34"/>
    </row>
    <row r="165" spans="1:5" x14ac:dyDescent="0.25">
      <c r="A165" s="34"/>
      <c r="B165" s="34"/>
      <c r="C165" s="34"/>
      <c r="D165" s="34"/>
      <c r="E165" s="34"/>
    </row>
    <row r="166" spans="1:5" x14ac:dyDescent="0.25">
      <c r="A166" s="34"/>
      <c r="B166" s="34"/>
      <c r="C166" s="34"/>
      <c r="D166" s="34"/>
      <c r="E166" s="34"/>
    </row>
    <row r="167" spans="1:5" x14ac:dyDescent="0.25">
      <c r="A167" s="34"/>
      <c r="B167" s="34"/>
      <c r="C167" s="34"/>
      <c r="D167" s="34"/>
      <c r="E167" s="34"/>
    </row>
    <row r="168" spans="1:5" x14ac:dyDescent="0.25">
      <c r="A168" s="34"/>
      <c r="B168" s="34"/>
      <c r="C168" s="34"/>
      <c r="D168" s="34"/>
      <c r="E168" s="34"/>
    </row>
    <row r="169" spans="1:5" x14ac:dyDescent="0.25">
      <c r="A169" s="34"/>
      <c r="B169" s="34"/>
      <c r="C169" s="34"/>
      <c r="D169" s="34"/>
      <c r="E169" s="34"/>
    </row>
    <row r="170" spans="1:5" x14ac:dyDescent="0.25">
      <c r="A170" s="34"/>
      <c r="B170" s="34"/>
      <c r="C170" s="34"/>
      <c r="D170" s="34"/>
      <c r="E170" s="34"/>
    </row>
    <row r="171" spans="1:5" x14ac:dyDescent="0.25">
      <c r="A171" s="34"/>
      <c r="B171" s="34"/>
      <c r="C171" s="34"/>
      <c r="D171" s="34"/>
      <c r="E171" s="34"/>
    </row>
    <row r="172" spans="1:5" x14ac:dyDescent="0.25">
      <c r="A172" s="34"/>
      <c r="B172" s="34"/>
      <c r="C172" s="34"/>
      <c r="D172" s="34"/>
      <c r="E172" s="34"/>
    </row>
    <row r="173" spans="1:5" x14ac:dyDescent="0.25">
      <c r="A173" s="34"/>
      <c r="B173" s="34"/>
      <c r="C173" s="34"/>
      <c r="D173" s="34"/>
      <c r="E173" s="34"/>
    </row>
    <row r="174" spans="1:5" x14ac:dyDescent="0.25">
      <c r="A174" s="34"/>
      <c r="B174" s="34"/>
      <c r="C174" s="34"/>
      <c r="D174" s="34"/>
      <c r="E174" s="34"/>
    </row>
    <row r="175" spans="1:5" x14ac:dyDescent="0.25">
      <c r="A175" s="34"/>
      <c r="B175" s="34"/>
      <c r="C175" s="34"/>
      <c r="D175" s="34"/>
      <c r="E175" s="34"/>
    </row>
    <row r="176" spans="1:5" x14ac:dyDescent="0.25">
      <c r="A176" s="34"/>
      <c r="B176" s="34"/>
      <c r="C176" s="34"/>
      <c r="D176" s="34"/>
      <c r="E176" s="34"/>
    </row>
    <row r="177" spans="1:5" x14ac:dyDescent="0.25">
      <c r="A177" s="34"/>
      <c r="B177" s="34"/>
      <c r="C177" s="34"/>
      <c r="D177" s="34"/>
      <c r="E177" s="34"/>
    </row>
    <row r="178" spans="1:5" x14ac:dyDescent="0.25">
      <c r="A178" s="34"/>
      <c r="B178" s="34"/>
      <c r="C178" s="34"/>
      <c r="D178" s="34"/>
      <c r="E178" s="34"/>
    </row>
    <row r="179" spans="1:5" x14ac:dyDescent="0.25">
      <c r="A179" s="34"/>
      <c r="B179" s="34"/>
      <c r="C179" s="34"/>
      <c r="D179" s="34"/>
      <c r="E179" s="34"/>
    </row>
    <row r="180" spans="1:5" x14ac:dyDescent="0.25">
      <c r="A180" s="34"/>
      <c r="B180" s="34"/>
      <c r="C180" s="34"/>
      <c r="D180" s="34"/>
      <c r="E180" s="34"/>
    </row>
    <row r="181" spans="1:5" x14ac:dyDescent="0.25">
      <c r="A181" s="34"/>
      <c r="B181" s="34"/>
      <c r="C181" s="34"/>
      <c r="D181" s="34"/>
      <c r="E181" s="34"/>
    </row>
    <row r="182" spans="1:5" x14ac:dyDescent="0.25">
      <c r="A182" s="34"/>
      <c r="B182" s="34"/>
      <c r="C182" s="34"/>
      <c r="D182" s="34"/>
      <c r="E182" s="34"/>
    </row>
    <row r="183" spans="1:5" x14ac:dyDescent="0.25">
      <c r="A183" s="34"/>
      <c r="B183" s="34"/>
      <c r="C183" s="34"/>
      <c r="D183" s="34"/>
      <c r="E183" s="34"/>
    </row>
    <row r="184" spans="1:5" x14ac:dyDescent="0.25">
      <c r="A184" s="34"/>
      <c r="B184" s="34"/>
      <c r="C184" s="34"/>
      <c r="D184" s="34"/>
      <c r="E184" s="34"/>
    </row>
    <row r="185" spans="1:5" x14ac:dyDescent="0.25">
      <c r="A185" s="34"/>
      <c r="B185" s="34"/>
      <c r="C185" s="34"/>
      <c r="D185" s="34"/>
      <c r="E185" s="34"/>
    </row>
    <row r="186" spans="1:5" x14ac:dyDescent="0.25">
      <c r="A186" s="34"/>
      <c r="B186" s="34"/>
      <c r="C186" s="34"/>
      <c r="D186" s="34"/>
      <c r="E186" s="34"/>
    </row>
    <row r="187" spans="1:5" x14ac:dyDescent="0.25">
      <c r="A187" s="34"/>
      <c r="B187" s="34"/>
      <c r="C187" s="34"/>
      <c r="D187" s="34"/>
      <c r="E187" s="34"/>
    </row>
    <row r="188" spans="1:5" x14ac:dyDescent="0.25">
      <c r="A188" s="34"/>
      <c r="B188" s="34"/>
      <c r="C188" s="34"/>
      <c r="D188" s="34"/>
      <c r="E188" s="34"/>
    </row>
    <row r="189" spans="1:5" x14ac:dyDescent="0.25">
      <c r="A189" s="34"/>
      <c r="B189" s="34"/>
      <c r="C189" s="34"/>
      <c r="D189" s="34"/>
      <c r="E189" s="34"/>
    </row>
    <row r="190" spans="1:5" x14ac:dyDescent="0.25">
      <c r="A190" s="34"/>
      <c r="B190" s="34"/>
      <c r="C190" s="34"/>
      <c r="D190" s="34"/>
      <c r="E190" s="34"/>
    </row>
    <row r="191" spans="1:5" x14ac:dyDescent="0.25">
      <c r="A191" s="34"/>
      <c r="B191" s="34"/>
      <c r="C191" s="34"/>
      <c r="D191" s="34"/>
      <c r="E191" s="34"/>
    </row>
    <row r="192" spans="1:5" x14ac:dyDescent="0.25">
      <c r="A192" s="34"/>
      <c r="B192" s="34"/>
      <c r="C192" s="34"/>
      <c r="D192" s="34"/>
      <c r="E192" s="34"/>
    </row>
    <row r="193" spans="1:5" x14ac:dyDescent="0.25">
      <c r="A193" s="34"/>
      <c r="B193" s="34"/>
      <c r="C193" s="34"/>
      <c r="D193" s="34"/>
      <c r="E193" s="34"/>
    </row>
    <row r="194" spans="1:5" x14ac:dyDescent="0.25">
      <c r="A194" s="34"/>
      <c r="B194" s="34"/>
      <c r="C194" s="34"/>
      <c r="D194" s="34"/>
      <c r="E194" s="34"/>
    </row>
    <row r="195" spans="1:5" x14ac:dyDescent="0.25">
      <c r="A195" s="34"/>
      <c r="B195" s="34"/>
      <c r="C195" s="34"/>
      <c r="D195" s="34"/>
      <c r="E195" s="34"/>
    </row>
    <row r="196" spans="1:5" x14ac:dyDescent="0.25">
      <c r="A196" s="34"/>
      <c r="B196" s="34"/>
      <c r="C196" s="34"/>
      <c r="D196" s="34"/>
      <c r="E196" s="34"/>
    </row>
    <row r="197" spans="1:5" x14ac:dyDescent="0.25">
      <c r="A197" s="34"/>
      <c r="B197" s="34"/>
      <c r="C197" s="34"/>
      <c r="D197" s="34"/>
      <c r="E197" s="34"/>
    </row>
    <row r="198" spans="1:5" x14ac:dyDescent="0.25">
      <c r="A198" s="34"/>
      <c r="B198" s="34"/>
      <c r="C198" s="34"/>
      <c r="D198" s="34"/>
      <c r="E198" s="34"/>
    </row>
    <row r="199" spans="1:5" x14ac:dyDescent="0.25">
      <c r="A199" s="34"/>
      <c r="B199" s="34"/>
      <c r="C199" s="34"/>
      <c r="D199" s="34"/>
      <c r="E199" s="34"/>
    </row>
    <row r="200" spans="1:5" x14ac:dyDescent="0.25">
      <c r="A200" s="34"/>
      <c r="B200" s="34"/>
      <c r="C200" s="34"/>
      <c r="D200" s="34"/>
      <c r="E200" s="34"/>
    </row>
    <row r="201" spans="1:5" x14ac:dyDescent="0.25">
      <c r="A201" s="34"/>
      <c r="B201" s="34"/>
      <c r="C201" s="34"/>
      <c r="D201" s="34"/>
      <c r="E201" s="34"/>
    </row>
    <row r="202" spans="1:5" x14ac:dyDescent="0.25">
      <c r="A202" s="34"/>
      <c r="B202" s="34"/>
      <c r="C202" s="34"/>
      <c r="D202" s="34"/>
      <c r="E202" s="34"/>
    </row>
    <row r="203" spans="1:5" x14ac:dyDescent="0.25">
      <c r="A203" s="34"/>
      <c r="B203" s="34"/>
      <c r="C203" s="34"/>
      <c r="D203" s="34"/>
      <c r="E203" s="34"/>
    </row>
    <row r="204" spans="1:5" x14ac:dyDescent="0.25">
      <c r="A204" s="34"/>
      <c r="B204" s="34"/>
      <c r="C204" s="34"/>
      <c r="D204" s="34"/>
      <c r="E204" s="34"/>
    </row>
    <row r="205" spans="1:5" x14ac:dyDescent="0.25">
      <c r="A205" s="34"/>
      <c r="B205" s="34"/>
      <c r="C205" s="34"/>
      <c r="D205" s="34"/>
      <c r="E205" s="34"/>
    </row>
    <row r="206" spans="1:5" x14ac:dyDescent="0.25">
      <c r="A206" s="34"/>
      <c r="B206" s="34"/>
      <c r="C206" s="34"/>
      <c r="D206" s="34"/>
      <c r="E206" s="34"/>
    </row>
    <row r="207" spans="1:5" x14ac:dyDescent="0.25">
      <c r="A207" s="34"/>
      <c r="B207" s="34"/>
      <c r="C207" s="34"/>
      <c r="D207" s="34"/>
      <c r="E207" s="34"/>
    </row>
    <row r="208" spans="1:5" x14ac:dyDescent="0.25">
      <c r="A208" s="34"/>
      <c r="B208" s="34"/>
      <c r="C208" s="34"/>
      <c r="D208" s="34"/>
      <c r="E208" s="34"/>
    </row>
    <row r="209" spans="1:5" x14ac:dyDescent="0.25">
      <c r="A209" s="34"/>
      <c r="B209" s="34"/>
      <c r="C209" s="34"/>
      <c r="D209" s="34"/>
      <c r="E209" s="34"/>
    </row>
    <row r="210" spans="1:5" x14ac:dyDescent="0.25">
      <c r="A210" s="34"/>
      <c r="B210" s="34"/>
      <c r="C210" s="34"/>
      <c r="D210" s="34"/>
      <c r="E210" s="34"/>
    </row>
    <row r="211" spans="1:5" x14ac:dyDescent="0.25">
      <c r="A211" s="34"/>
      <c r="B211" s="34"/>
      <c r="C211" s="34"/>
      <c r="D211" s="34"/>
      <c r="E211" s="34"/>
    </row>
    <row r="212" spans="1:5" x14ac:dyDescent="0.25">
      <c r="A212" s="34"/>
      <c r="B212" s="34"/>
      <c r="C212" s="34"/>
      <c r="D212" s="34"/>
      <c r="E212" s="34"/>
    </row>
    <row r="213" spans="1:5" x14ac:dyDescent="0.25">
      <c r="A213" s="34"/>
      <c r="B213" s="34"/>
      <c r="C213" s="34"/>
      <c r="D213" s="34"/>
      <c r="E213" s="34"/>
    </row>
    <row r="214" spans="1:5" x14ac:dyDescent="0.25">
      <c r="A214" s="34"/>
      <c r="B214" s="34"/>
      <c r="C214" s="34"/>
      <c r="D214" s="34"/>
      <c r="E214" s="34"/>
    </row>
  </sheetData>
  <mergeCells count="27">
    <mergeCell ref="A73:B73"/>
    <mergeCell ref="A69:B69"/>
    <mergeCell ref="D68:E68"/>
    <mergeCell ref="A68:B68"/>
    <mergeCell ref="A54:B54"/>
    <mergeCell ref="A63:B63"/>
    <mergeCell ref="A70:B70"/>
    <mergeCell ref="A71:B71"/>
    <mergeCell ref="A72:B72"/>
    <mergeCell ref="A60:B60"/>
    <mergeCell ref="A62:B62"/>
    <mergeCell ref="A61:B61"/>
    <mergeCell ref="A64:B64"/>
    <mergeCell ref="D59:E59"/>
    <mergeCell ref="A59:B59"/>
    <mergeCell ref="A55:B55"/>
    <mergeCell ref="D50:E50"/>
    <mergeCell ref="A50:B50"/>
    <mergeCell ref="A51:B51"/>
    <mergeCell ref="A52:B52"/>
    <mergeCell ref="A42:B42"/>
    <mergeCell ref="D42:E42"/>
    <mergeCell ref="A43:B43"/>
    <mergeCell ref="A45:B45"/>
    <mergeCell ref="A47:B47"/>
    <mergeCell ref="A46:B46"/>
    <mergeCell ref="A44:B44"/>
  </mergeCells>
  <phoneticPr fontId="64" type="noConversion"/>
  <pageMargins left="0.7" right="0.7" top="0.75" bottom="0.75" header="0.3" footer="0.3"/>
  <ignoredErrors>
    <ignoredError sqref="B21 C20" formulaRang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Top Posts</vt:lpstr>
      <vt:lpstr>Views</vt:lpstr>
      <vt:lpstr>Referrers</vt:lpstr>
      <vt:lpstr>Projects</vt:lpstr>
      <vt:lpstr>Flickr</vt:lpstr>
      <vt:lpstr>Foursquare</vt:lpstr>
      <vt:lpstr>Twitter</vt:lpstr>
      <vt:lpstr>Wiki (Retired)</vt:lpstr>
      <vt:lpstr>YouTube</vt:lpstr>
      <vt:lpstr>Blogs</vt:lpstr>
      <vt:lpstr>Tumblr</vt:lpstr>
      <vt:lpstr>Facebook Reach</vt:lpstr>
      <vt:lpstr>Facebook Views</vt:lpstr>
      <vt:lpstr>iTunes</vt:lpstr>
      <vt:lpstr>Google+</vt:lpstr>
      <vt:lpstr>Pinterest</vt:lpstr>
      <vt:lpstr>Instagram</vt:lpstr>
      <vt:lpstr>HistoryPin</vt:lpstr>
      <vt:lpstr>Storify</vt:lpstr>
      <vt:lpstr>Google Cultural Institute</vt:lpstr>
      <vt:lpstr>Wikipedia</vt:lpstr>
      <vt:lpstr>Amara</vt:lpstr>
    </vt:vector>
  </TitlesOfParts>
  <Company>NARA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JRJames</dc:creator>
  <cp:lastModifiedBy>Meredith Doviak</cp:lastModifiedBy>
  <cp:lastPrinted>2014-08-07T16:59:41Z</cp:lastPrinted>
  <dcterms:created xsi:type="dcterms:W3CDTF">2010-10-18T16:18:37Z</dcterms:created>
  <dcterms:modified xsi:type="dcterms:W3CDTF">2016-12-21T19:17:53Z</dcterms:modified>
</cp:coreProperties>
</file>